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tabRatio="581"/>
  </bookViews>
  <sheets>
    <sheet name="关节电机选型表" sheetId="1" r:id="rId1"/>
    <sheet name="3505-8" sheetId="16" r:id="rId2"/>
    <sheet name="3510-8" sheetId="19" r:id="rId3"/>
    <sheet name="3510-64" sheetId="21" r:id="rId4"/>
    <sheet name="4305-10" sheetId="11" r:id="rId5"/>
    <sheet name="4310-10-24V" sheetId="13" r:id="rId6"/>
    <sheet name="4310-10高压版48" sheetId="12" r:id="rId7"/>
    <sheet name="4310-36" sheetId="5" r:id="rId8"/>
    <sheet name="GIM4315-8" sheetId="22" r:id="rId9"/>
    <sheet name="6010-6" sheetId="4" r:id="rId10"/>
    <sheet name="6010-36" sheetId="3" r:id="rId11"/>
    <sheet name="GIM6010-48" sheetId="18" r:id="rId12"/>
    <sheet name="8108-6" sheetId="2" r:id="rId13"/>
    <sheet name="8108-8" sheetId="17" r:id="rId14"/>
    <sheet name="8108-9" sheetId="9" r:id="rId15"/>
    <sheet name="8108-36" sheetId="6" r:id="rId16"/>
    <sheet name="8108-48" sheetId="20" r:id="rId17"/>
    <sheet name="8115-6" sheetId="8" r:id="rId18"/>
    <sheet name="8115-9" sheetId="7" r:id="rId19"/>
    <sheet name="8115-36" sheetId="10" r:id="rId20"/>
    <sheet name="10015-9" sheetId="14" r:id="rId21"/>
    <sheet name="10015-9-24V" sheetId="15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<sst xmlns="http://schemas.openxmlformats.org/spreadsheetml/2006/main" count="774" uniqueCount="196">
  <si>
    <t>Parameters</t>
  </si>
  <si>
    <t>Unit</t>
  </si>
  <si>
    <t>GIM3505-8</t>
  </si>
  <si>
    <t>GIM3510-8</t>
  </si>
  <si>
    <t>GIM3510-64</t>
  </si>
  <si>
    <t>GIM4305-10</t>
  </si>
  <si>
    <t>GIM4310-10</t>
  </si>
  <si>
    <t>GIM4310-36</t>
  </si>
  <si>
    <t>GIM4310-40</t>
  </si>
  <si>
    <t>GIM4315-8</t>
  </si>
  <si>
    <t>GIM6010-6</t>
  </si>
  <si>
    <t>GIM6010-8</t>
  </si>
  <si>
    <t>GIM6010-36</t>
  </si>
  <si>
    <t>GIM6010-48</t>
  </si>
  <si>
    <t>GIM8108-6</t>
  </si>
  <si>
    <t>GIM8108-8</t>
  </si>
  <si>
    <t>GIM8108-9</t>
  </si>
  <si>
    <t>GIM8108-36</t>
  </si>
  <si>
    <t>GIM8108-48</t>
  </si>
  <si>
    <t>GIM8115-6</t>
  </si>
  <si>
    <t>GIM8115-9</t>
  </si>
  <si>
    <t>GIM8115-36</t>
  </si>
  <si>
    <t>GIM10015-9</t>
  </si>
  <si>
    <t>Winding method</t>
  </si>
  <si>
    <t>△ / Y</t>
  </si>
  <si>
    <t xml:space="preserve">Y </t>
  </si>
  <si>
    <t>△</t>
  </si>
  <si>
    <t>Y</t>
  </si>
  <si>
    <t>Rated voltage</t>
  </si>
  <si>
    <t>V</t>
  </si>
  <si>
    <t>Driver board model</t>
  </si>
  <si>
    <t>/</t>
  </si>
  <si>
    <t>GDZ34</t>
  </si>
  <si>
    <t>GDZ4-40</t>
  </si>
  <si>
    <t>GDZ468</t>
  </si>
  <si>
    <t>GDS6(SDC102)</t>
  </si>
  <si>
    <t>GDZ468H</t>
  </si>
  <si>
    <t>GDS68(SDC104)</t>
  </si>
  <si>
    <t>GDZ468(SDC215)</t>
  </si>
  <si>
    <t>GDZ810</t>
  </si>
  <si>
    <t>GDS810(SDC103)</t>
  </si>
  <si>
    <t>Voltage Range</t>
  </si>
  <si>
    <t>12~40</t>
  </si>
  <si>
    <t>12~48</t>
  </si>
  <si>
    <t>12~56</t>
  </si>
  <si>
    <t>12~36</t>
  </si>
  <si>
    <t>Rated Power</t>
  </si>
  <si>
    <t>W</t>
  </si>
  <si>
    <t>Rated torque</t>
  </si>
  <si>
    <t>N.M</t>
  </si>
  <si>
    <t>Peak torque</t>
  </si>
  <si>
    <t>Rated Speed after reduce</t>
  </si>
  <si>
    <t>RPM</t>
  </si>
  <si>
    <t>Max Speed after reduce</t>
  </si>
  <si>
    <t>Rated current</t>
  </si>
  <si>
    <t>A</t>
  </si>
  <si>
    <t>Peak current</t>
  </si>
  <si>
    <t>Phase-to-phase resistance</t>
  </si>
  <si>
    <t>Ω</t>
  </si>
  <si>
    <t>Phase-to-phase inductance</t>
  </si>
  <si>
    <t>mH</t>
  </si>
  <si>
    <t>Speed constant</t>
  </si>
  <si>
    <t>rpm/v</t>
  </si>
  <si>
    <t>Torque constant</t>
  </si>
  <si>
    <t>N.M/A</t>
  </si>
  <si>
    <t>Number of pole pairs</t>
  </si>
  <si>
    <t>Pairs</t>
  </si>
  <si>
    <t>Gear Rate</t>
  </si>
  <si>
    <t>8:1</t>
  </si>
  <si>
    <t>64:1</t>
  </si>
  <si>
    <t>10:1</t>
  </si>
  <si>
    <t>36:1</t>
  </si>
  <si>
    <t>40:1</t>
  </si>
  <si>
    <t>6:1</t>
  </si>
  <si>
    <t>48:1</t>
  </si>
  <si>
    <t>9:1</t>
  </si>
  <si>
    <t>Gear type</t>
  </si>
  <si>
    <t>Planetary</t>
  </si>
  <si>
    <t>Reducer gear material</t>
  </si>
  <si>
    <t>ALU</t>
  </si>
  <si>
    <t>STELL</t>
  </si>
  <si>
    <t>ALU or STELL</t>
  </si>
  <si>
    <t>STEEL</t>
  </si>
  <si>
    <t>Reducer gear backlash</t>
  </si>
  <si>
    <t>arcmin</t>
  </si>
  <si>
    <t>Motor weight without driver</t>
  </si>
  <si>
    <t>g</t>
  </si>
  <si>
    <t>Motor weight with driver</t>
  </si>
  <si>
    <t>Size without Driver</t>
  </si>
  <si>
    <t>mm</t>
  </si>
  <si>
    <t>Ø43*23.6</t>
  </si>
  <si>
    <t>Ø46*46.5</t>
  </si>
  <si>
    <t>Ø46*70.5</t>
  </si>
  <si>
    <t>Ø53*26</t>
  </si>
  <si>
    <t>Ø53*32</t>
  </si>
  <si>
    <t>Ø55*40</t>
  </si>
  <si>
    <t>Ø57*46</t>
  </si>
  <si>
    <t>Ø57*47</t>
  </si>
  <si>
    <t>Ø76*24</t>
  </si>
  <si>
    <t>Ø80*29.5</t>
  </si>
  <si>
    <t>Ø76*45.50</t>
  </si>
  <si>
    <t>Ø80*56.5</t>
  </si>
  <si>
    <t>Ø96*34</t>
  </si>
  <si>
    <t>Ø92*44</t>
  </si>
  <si>
    <t>Ø96*44.5</t>
  </si>
  <si>
    <t>Ø92*62</t>
  </si>
  <si>
    <t>Ø96*41</t>
  </si>
  <si>
    <t>Ø96*51.5</t>
  </si>
  <si>
    <t>Ø120*45</t>
  </si>
  <si>
    <t>Size with Driver</t>
  </si>
  <si>
    <t>Ø43*30</t>
  </si>
  <si>
    <t>Ø46*51.5</t>
  </si>
  <si>
    <t>Ø46*77.5</t>
  </si>
  <si>
    <t>Ø53*38</t>
  </si>
  <si>
    <t>Ø55*47</t>
  </si>
  <si>
    <t>Ø57*56</t>
  </si>
  <si>
    <t>Ø57*58</t>
  </si>
  <si>
    <t>Ø76*35</t>
  </si>
  <si>
    <t>Ø80*40</t>
  </si>
  <si>
    <t>Ø76*56.50</t>
  </si>
  <si>
    <t>Ø80*67.5</t>
  </si>
  <si>
    <t>Ø96*41.5</t>
  </si>
  <si>
    <t>Ø92*55</t>
  </si>
  <si>
    <t>Ø96*57</t>
  </si>
  <si>
    <t>Ø92*73</t>
  </si>
  <si>
    <t>Ø96*48.5</t>
  </si>
  <si>
    <t>Ø96*64</t>
  </si>
  <si>
    <t>Ø122*57.5</t>
  </si>
  <si>
    <t>Max.Axial load</t>
  </si>
  <si>
    <t>N</t>
  </si>
  <si>
    <t>Max.Radial load</t>
  </si>
  <si>
    <t>Noise</t>
  </si>
  <si>
    <t>dB</t>
  </si>
  <si>
    <t>＜60</t>
  </si>
  <si>
    <t>＜65</t>
  </si>
  <si>
    <t>Communication</t>
  </si>
  <si>
    <t>CAN&amp;485</t>
  </si>
  <si>
    <t>CAN</t>
  </si>
  <si>
    <t>CAN &amp; 485</t>
  </si>
  <si>
    <t>the second encoder on the output shaft</t>
  </si>
  <si>
    <t>NO</t>
  </si>
  <si>
    <t>YES</t>
  </si>
  <si>
    <t>Protection grade</t>
  </si>
  <si>
    <t xml:space="preserve"> IP54</t>
  </si>
  <si>
    <t>Working temperature</t>
  </si>
  <si>
    <t>℃</t>
  </si>
  <si>
    <t>‘-20~+80</t>
  </si>
  <si>
    <t>Resolution of the encoder on the driver</t>
  </si>
  <si>
    <t>Bit</t>
  </si>
  <si>
    <t>14bit</t>
  </si>
  <si>
    <t>16bit</t>
  </si>
  <si>
    <t>Can support separate encoder or not</t>
  </si>
  <si>
    <t>Can support custom brakes</t>
  </si>
  <si>
    <t>2023.12.9</t>
  </si>
  <si>
    <t>电压(V)</t>
  </si>
  <si>
    <t>电流(A)</t>
  </si>
  <si>
    <t>扭矩(N/M)</t>
  </si>
  <si>
    <t>转速(RPM)</t>
  </si>
  <si>
    <t>输入功率(W)</t>
  </si>
  <si>
    <t>输出功率(W)</t>
  </si>
  <si>
    <t>效率</t>
  </si>
  <si>
    <t>扭矩常数</t>
  </si>
  <si>
    <t>GIM3505-8_24_V1.1_SDC101</t>
  </si>
  <si>
    <t>GIM3510-8_24_SDC101</t>
  </si>
  <si>
    <t>3510-8-GZD34</t>
  </si>
  <si>
    <t>GIM3510-64_24_SDC101</t>
  </si>
  <si>
    <t>3510-64-GDZ34</t>
  </si>
  <si>
    <t>GIM4305-10_24_V1.1_SDC101</t>
  </si>
  <si>
    <t>GIM4310-10_24_V1.1_SDC101</t>
  </si>
  <si>
    <t>GIM4310-36_24_V1.1_SDC101</t>
  </si>
  <si>
    <t>4315-8-48GDZ68 第一次批量测试数据</t>
  </si>
  <si>
    <t>GIM6010-6_48_SDC102</t>
  </si>
  <si>
    <t>输入电压</t>
  </si>
  <si>
    <t>最大转速</t>
  </si>
  <si>
    <t>转速常数</t>
  </si>
  <si>
    <t>（73-24）/（36-12）=2.04</t>
  </si>
  <si>
    <t>GIM6010-36_48_SDC102</t>
  </si>
  <si>
    <t>GIM6010-48_24_SDC215</t>
  </si>
  <si>
    <t>2023.08.03</t>
  </si>
  <si>
    <t>更新</t>
  </si>
  <si>
    <t>GIM8108-6_24_SDC303</t>
  </si>
  <si>
    <t>GIM8108-6_48_SDC103</t>
  </si>
  <si>
    <t>2023.8.4日二次测试</t>
  </si>
  <si>
    <t>GIM8108-48_36_SDC215</t>
  </si>
  <si>
    <t>GIM8115-6_24_SDC303</t>
  </si>
  <si>
    <t>GIM8115-6_48_SDC103</t>
  </si>
  <si>
    <t>GIM8115-6_24_SDC103</t>
  </si>
  <si>
    <t>GIM8115-6_48_SDC303</t>
  </si>
  <si>
    <t>8月24日二次测试</t>
  </si>
  <si>
    <t>GIM8115-9_48_SDC303</t>
  </si>
  <si>
    <t>GIM8115-9_24_SDC103</t>
  </si>
  <si>
    <t>GIM8115-9_24_SDC303</t>
  </si>
  <si>
    <t>GIM8115-9_48_SDC103</t>
  </si>
  <si>
    <t>2023.11.17</t>
  </si>
  <si>
    <t>GIM10015-9_24_SDC103</t>
  </si>
  <si>
    <t>2023.12.08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</si>
</sst>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  <numFmt numFmtId="179" formatCode="0.0_ "/>
  </numFmts>
  <fonts count="30">
    <font>
      <sz val="11"/>
      <color theme="1"/>
      <name val="等线"/>
      <charset val="134"/>
      <scheme val="minor"/>
    </font>
    <font>
      <sz val="10"/>
      <color rgb="FF002060"/>
      <name val="等线"/>
      <charset val="134"/>
      <scheme val="minor"/>
    </font>
    <font>
      <sz val="11"/>
      <color rgb="FF00B0F0"/>
      <name val="等线"/>
      <charset val="134"/>
      <scheme val="minor"/>
    </font>
    <font>
      <sz val="11"/>
      <name val="等线"/>
      <charset val="134"/>
      <scheme val="minor"/>
    </font>
    <font>
      <sz val="11"/>
      <color rgb="FF0070C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000000"/>
      <name val="等线"/>
      <charset val="134"/>
    </font>
    <font>
      <sz val="10"/>
      <color rgb="FF002060"/>
      <name val="等线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微软雅黑"/>
      <charset val="134"/>
    </font>
    <font>
      <b/>
      <sz val="12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1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6" borderId="15" applyNumberFormat="0" applyAlignment="0" applyProtection="0">
      <alignment vertical="center"/>
    </xf>
    <xf numFmtId="0" fontId="21" fillId="6" borderId="14" applyNumberFormat="0" applyAlignment="0" applyProtection="0">
      <alignment vertical="center"/>
    </xf>
    <xf numFmtId="0" fontId="22" fillId="7" borderId="16" applyNumberFormat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96">
    <xf numFmtId="0" fontId="0" fillId="0" borderId="0" xfId="0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76" fontId="5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0" fillId="0" borderId="0" xfId="0" applyNumberFormat="1"/>
    <xf numFmtId="176" fontId="0" fillId="0" borderId="0" xfId="0" applyNumberFormat="1"/>
    <xf numFmtId="177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8" fillId="0" borderId="0" xfId="0" applyFont="1"/>
    <xf numFmtId="0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177" fontId="0" fillId="0" borderId="0" xfId="0" applyNumberFormat="1" applyAlignment="1">
      <alignment horizontal="center"/>
    </xf>
    <xf numFmtId="0" fontId="6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/>
    <xf numFmtId="0" fontId="9" fillId="2" borderId="0" xfId="0" applyFont="1" applyFill="1"/>
    <xf numFmtId="0" fontId="9" fillId="0" borderId="0" xfId="0" applyFont="1" applyFill="1"/>
    <xf numFmtId="0" fontId="9" fillId="0" borderId="0" xfId="0" applyFont="1" applyAlignment="1">
      <alignment horizont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left" vertical="center"/>
    </xf>
    <xf numFmtId="176" fontId="10" fillId="0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left" vertical="center"/>
    </xf>
    <xf numFmtId="176" fontId="10" fillId="2" borderId="1" xfId="0" applyNumberFormat="1" applyFont="1" applyFill="1" applyBorder="1" applyAlignment="1">
      <alignment horizontal="center" vertical="center"/>
    </xf>
    <xf numFmtId="178" fontId="10" fillId="0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178" fontId="10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9" fontId="9" fillId="2" borderId="1" xfId="0" applyNumberFormat="1" applyFont="1" applyFill="1" applyBorder="1" applyAlignment="1">
      <alignment horizontal="center" vertical="center"/>
    </xf>
    <xf numFmtId="179" fontId="10" fillId="2" borderId="1" xfId="0" applyNumberFormat="1" applyFont="1" applyFill="1" applyBorder="1" applyAlignment="1">
      <alignment horizontal="center" vertical="center"/>
    </xf>
    <xf numFmtId="179" fontId="9" fillId="0" borderId="1" xfId="0" applyNumberFormat="1" applyFont="1" applyFill="1" applyBorder="1" applyAlignment="1">
      <alignment horizontal="center" vertical="center"/>
    </xf>
    <xf numFmtId="179" fontId="10" fillId="0" borderId="1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76" fontId="10" fillId="0" borderId="10" xfId="0" applyNumberFormat="1" applyFont="1" applyFill="1" applyBorder="1" applyAlignment="1">
      <alignment horizontal="center" vertical="center"/>
    </xf>
    <xf numFmtId="176" fontId="10" fillId="2" borderId="10" xfId="0" applyNumberFormat="1" applyFont="1" applyFill="1" applyBorder="1" applyAlignment="1">
      <alignment horizontal="center" vertical="center"/>
    </xf>
    <xf numFmtId="178" fontId="10" fillId="0" borderId="10" xfId="0" applyNumberFormat="1" applyFont="1" applyFill="1" applyBorder="1" applyAlignment="1">
      <alignment horizontal="center" vertical="center"/>
    </xf>
    <xf numFmtId="178" fontId="9" fillId="0" borderId="0" xfId="0" applyNumberFormat="1" applyFont="1"/>
    <xf numFmtId="178" fontId="10" fillId="2" borderId="10" xfId="0" applyNumberFormat="1" applyFont="1" applyFill="1" applyBorder="1" applyAlignment="1">
      <alignment horizontal="center" vertical="center"/>
    </xf>
    <xf numFmtId="176" fontId="9" fillId="0" borderId="10" xfId="0" applyNumberFormat="1" applyFont="1" applyFill="1" applyBorder="1" applyAlignment="1">
      <alignment horizontal="center" vertical="center"/>
    </xf>
    <xf numFmtId="176" fontId="9" fillId="0" borderId="0" xfId="0" applyNumberFormat="1" applyFont="1"/>
    <xf numFmtId="176" fontId="9" fillId="0" borderId="0" xfId="0" applyNumberFormat="1" applyFont="1"/>
    <xf numFmtId="0" fontId="10" fillId="0" borderId="1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179" fontId="10" fillId="2" borderId="10" xfId="0" applyNumberFormat="1" applyFont="1" applyFill="1" applyBorder="1" applyAlignment="1">
      <alignment horizontal="center" vertical="center"/>
    </xf>
    <xf numFmtId="179" fontId="10" fillId="0" borderId="10" xfId="0" applyNumberFormat="1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 quotePrefix="1">
      <alignment horizontal="center" vertical="center" wrapText="1"/>
    </xf>
    <xf numFmtId="0" fontId="10" fillId="2" borderId="1" xfId="0" applyFont="1" applyFill="1" applyBorder="1" applyAlignment="1" quotePrefix="1">
      <alignment horizontal="center" vertical="center"/>
    </xf>
    <xf numFmtId="0" fontId="10" fillId="2" borderId="10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5" Type="http://schemas.openxmlformats.org/officeDocument/2006/relationships/styles" Target="styles.xml"/><Relationship Id="rId24" Type="http://schemas.openxmlformats.org/officeDocument/2006/relationships/sharedStrings" Target="sharedStrings.xml"/><Relationship Id="rId23" Type="http://schemas.openxmlformats.org/officeDocument/2006/relationships/theme" Target="theme/theme1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2.emf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9525</xdr:rowOff>
        </xdr:from>
        <xdr:to>
          <xdr:col>10</xdr:col>
          <xdr:colOff>485775</xdr:colOff>
          <xdr:row>31</xdr:row>
          <xdr:rowOff>156210</xdr:rowOff>
        </xdr:to>
        <xdr:sp>
          <xdr:nvSpPr>
            <xdr:cNvPr id="28675" name="Object 3" hidden="1">
              <a:extLst>
                <a:ext uri="{63B3BB69-23CF-44E3-9099-C40C66FF867C}">
                  <a14:compatExt spid="_x0000_s28675"/>
                </a:ext>
              </a:extLst>
            </xdr:cNvPr>
            <xdr:cNvSpPr/>
          </xdr:nvSpPr>
          <xdr:spPr>
            <a:xfrm>
              <a:off x="9525" y="9525"/>
              <a:ext cx="7334250" cy="575691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0</xdr:row>
          <xdr:rowOff>635</xdr:rowOff>
        </xdr:from>
        <xdr:to>
          <xdr:col>12</xdr:col>
          <xdr:colOff>118745</xdr:colOff>
          <xdr:row>34</xdr:row>
          <xdr:rowOff>24130</xdr:rowOff>
        </xdr:to>
        <xdr:sp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635" y="635"/>
              <a:ext cx="8347710" cy="61766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11</xdr:col>
      <xdr:colOff>333375</xdr:colOff>
      <xdr:row>36</xdr:row>
      <xdr:rowOff>28575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9050"/>
          <a:ext cx="7867650" cy="6524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9525</xdr:colOff>
      <xdr:row>0</xdr:row>
      <xdr:rowOff>635</xdr:rowOff>
    </xdr:from>
    <xdr:to>
      <xdr:col>11</xdr:col>
      <xdr:colOff>523875</xdr:colOff>
      <xdr:row>35</xdr:row>
      <xdr:rowOff>67310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635"/>
          <a:ext cx="8058150" cy="64008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9525</xdr:rowOff>
    </xdr:from>
    <xdr:to>
      <xdr:col>10</xdr:col>
      <xdr:colOff>436880</xdr:colOff>
      <xdr:row>28</xdr:row>
      <xdr:rowOff>7620</xdr:rowOff>
    </xdr:to>
    <xdr:pic>
      <xdr:nvPicPr>
        <xdr:cNvPr id="2" name="图片 1" descr="9000f696e7ff5896f03aafc7c6bbc7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9050" y="9525"/>
          <a:ext cx="7275830" cy="50653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0</xdr:row>
          <xdr:rowOff>635</xdr:rowOff>
        </xdr:from>
        <xdr:to>
          <xdr:col>11</xdr:col>
          <xdr:colOff>242570</xdr:colOff>
          <xdr:row>33</xdr:row>
          <xdr:rowOff>102235</xdr:rowOff>
        </xdr:to>
        <xdr:sp>
          <xdr:nvSpPr>
            <xdr:cNvPr id="3076" name="Object 4" hidden="1">
              <a:extLst>
                <a:ext uri="{63B3BB69-23CF-44E3-9099-C40C66FF867C}">
                  <a14:compatExt spid="_x0000_s3076"/>
                </a:ext>
              </a:extLst>
            </xdr:cNvPr>
            <xdr:cNvSpPr/>
          </xdr:nvSpPr>
          <xdr:spPr>
            <a:xfrm>
              <a:off x="635" y="635"/>
              <a:ext cx="7785735" cy="607377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10160</xdr:rowOff>
        </xdr:from>
        <xdr:to>
          <xdr:col>11</xdr:col>
          <xdr:colOff>482600</xdr:colOff>
          <xdr:row>38</xdr:row>
          <xdr:rowOff>147955</xdr:rowOff>
        </xdr:to>
        <xdr:sp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9525" y="10160"/>
              <a:ext cx="8293100" cy="70148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10160</xdr:colOff>
          <xdr:row>0</xdr:row>
          <xdr:rowOff>28575</xdr:rowOff>
        </xdr:from>
        <xdr:to>
          <xdr:col>10</xdr:col>
          <xdr:colOff>572135</xdr:colOff>
          <xdr:row>30</xdr:row>
          <xdr:rowOff>70485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0160" y="28575"/>
              <a:ext cx="7419975" cy="547116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32</xdr:row>
          <xdr:rowOff>119380</xdr:rowOff>
        </xdr:from>
        <xdr:to>
          <xdr:col>11</xdr:col>
          <xdr:colOff>132715</xdr:colOff>
          <xdr:row>63</xdr:row>
          <xdr:rowOff>154940</xdr:rowOff>
        </xdr:to>
        <xdr:sp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9525" y="5910580"/>
              <a:ext cx="7666990" cy="564578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0</xdr:row>
          <xdr:rowOff>635</xdr:rowOff>
        </xdr:from>
        <xdr:to>
          <xdr:col>11</xdr:col>
          <xdr:colOff>593090</xdr:colOff>
          <xdr:row>35</xdr:row>
          <xdr:rowOff>104140</xdr:rowOff>
        </xdr:to>
        <xdr:sp>
          <xdr:nvSpPr>
            <xdr:cNvPr id="29697" name="Object 1" hidden="1">
              <a:extLst>
                <a:ext uri="{63B3BB69-23CF-44E3-9099-C40C66FF867C}">
                  <a14:compatExt spid="_x0000_s29697"/>
                </a:ext>
              </a:extLst>
            </xdr:cNvPr>
            <xdr:cNvSpPr/>
          </xdr:nvSpPr>
          <xdr:spPr>
            <a:xfrm>
              <a:off x="635" y="635"/>
              <a:ext cx="8136255" cy="643763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0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26670</xdr:colOff>
          <xdr:row>0</xdr:row>
          <xdr:rowOff>38735</xdr:rowOff>
        </xdr:from>
        <xdr:to>
          <xdr:col>12</xdr:col>
          <xdr:colOff>143510</xdr:colOff>
          <xdr:row>35</xdr:row>
          <xdr:rowOff>167005</xdr:rowOff>
        </xdr:to>
        <xdr:sp>
          <xdr:nvSpPr>
            <xdr:cNvPr id="8194" name="Object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>
            <a:xfrm>
              <a:off x="26670" y="38735"/>
              <a:ext cx="8346440" cy="646239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0</xdr:row>
          <xdr:rowOff>19050</xdr:rowOff>
        </xdr:from>
        <xdr:to>
          <xdr:col>10</xdr:col>
          <xdr:colOff>132715</xdr:colOff>
          <xdr:row>24</xdr:row>
          <xdr:rowOff>17145</xdr:rowOff>
        </xdr:to>
        <xdr:sp>
          <xdr:nvSpPr>
            <xdr:cNvPr id="5121" name="Object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635" y="19050"/>
              <a:ext cx="6990080" cy="434149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9525</xdr:colOff>
          <xdr:row>0</xdr:row>
          <xdr:rowOff>17780</xdr:rowOff>
        </xdr:from>
        <xdr:to>
          <xdr:col>13</xdr:col>
          <xdr:colOff>149225</xdr:colOff>
          <xdr:row>37</xdr:row>
          <xdr:rowOff>170815</xdr:rowOff>
        </xdr:to>
        <xdr:sp>
          <xdr:nvSpPr>
            <xdr:cNvPr id="7169" name="Object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>
            <a:xfrm>
              <a:off x="9525" y="17780"/>
              <a:ext cx="9055100" cy="684911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647700</xdr:colOff>
          <xdr:row>0</xdr:row>
          <xdr:rowOff>9525</xdr:rowOff>
        </xdr:from>
        <xdr:to>
          <xdr:col>12</xdr:col>
          <xdr:colOff>130175</xdr:colOff>
          <xdr:row>29</xdr:row>
          <xdr:rowOff>69215</xdr:rowOff>
        </xdr:to>
        <xdr:sp>
          <xdr:nvSpPr>
            <xdr:cNvPr id="6145" name="Object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1333500" y="9525"/>
              <a:ext cx="7026275" cy="530796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19050</xdr:colOff>
          <xdr:row>32</xdr:row>
          <xdr:rowOff>28575</xdr:rowOff>
        </xdr:from>
        <xdr:to>
          <xdr:col>13</xdr:col>
          <xdr:colOff>462915</xdr:colOff>
          <xdr:row>67</xdr:row>
          <xdr:rowOff>175895</xdr:rowOff>
        </xdr:to>
        <xdr:sp>
          <xdr:nvSpPr>
            <xdr:cNvPr id="6146" name="Object 2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1390650" y="5819775"/>
              <a:ext cx="7987665" cy="648144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635</xdr:colOff>
          <xdr:row>0</xdr:row>
          <xdr:rowOff>635</xdr:rowOff>
        </xdr:from>
        <xdr:to>
          <xdr:col>10</xdr:col>
          <xdr:colOff>640715</xdr:colOff>
          <xdr:row>28</xdr:row>
          <xdr:rowOff>127635</xdr:rowOff>
        </xdr:to>
        <xdr:sp>
          <xdr:nvSpPr>
            <xdr:cNvPr id="12290" name="Object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>
            <a:xfrm>
              <a:off x="635" y="635"/>
              <a:ext cx="7498080" cy="519430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</xdr:colOff>
          <xdr:row>0</xdr:row>
          <xdr:rowOff>635</xdr:rowOff>
        </xdr:from>
        <xdr:to>
          <xdr:col>11</xdr:col>
          <xdr:colOff>209550</xdr:colOff>
          <xdr:row>32</xdr:row>
          <xdr:rowOff>90170</xdr:rowOff>
        </xdr:to>
        <xdr:sp>
          <xdr:nvSpPr>
            <xdr:cNvPr id="25602" name="Object 2" hidden="1">
              <a:extLst>
                <a:ext uri="{63B3BB69-23CF-44E3-9099-C40C66FF867C}">
                  <a14:compatExt spid="_x0000_s25602"/>
                </a:ext>
              </a:extLst>
            </xdr:cNvPr>
            <xdr:cNvSpPr/>
          </xdr:nvSpPr>
          <xdr:spPr>
            <a:xfrm>
              <a:off x="19050" y="635"/>
              <a:ext cx="7734300" cy="5880735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1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28575</xdr:rowOff>
    </xdr:from>
    <xdr:to>
      <xdr:col>10</xdr:col>
      <xdr:colOff>638810</xdr:colOff>
      <xdr:row>31</xdr:row>
      <xdr:rowOff>123825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" y="28575"/>
          <a:ext cx="7496175" cy="57054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4" Type="http://schemas.openxmlformats.org/officeDocument/2006/relationships/image" Target="../media/image1.emf"/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4" Type="http://schemas.openxmlformats.org/officeDocument/2006/relationships/image" Target="../media/image2.emf"/><Relationship Id="rId3" Type="http://schemas.openxmlformats.org/officeDocument/2006/relationships/oleObject" Target="../embeddings/oleObject2.bin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4" Type="http://schemas.openxmlformats.org/officeDocument/2006/relationships/image" Target="../media/image6.emf"/><Relationship Id="rId3" Type="http://schemas.openxmlformats.org/officeDocument/2006/relationships/oleObject" Target="../embeddings/oleObject3.bin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4" Type="http://schemas.openxmlformats.org/officeDocument/2006/relationships/image" Target="../media/image7.emf"/><Relationship Id="rId3" Type="http://schemas.openxmlformats.org/officeDocument/2006/relationships/oleObject" Target="../embeddings/oleObject4.bin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6" Type="http://schemas.openxmlformats.org/officeDocument/2006/relationships/image" Target="../media/image9.emf"/><Relationship Id="rId5" Type="http://schemas.openxmlformats.org/officeDocument/2006/relationships/oleObject" Target="../embeddings/oleObject6.bin"/><Relationship Id="rId4" Type="http://schemas.openxmlformats.org/officeDocument/2006/relationships/image" Target="../media/image8.emf"/><Relationship Id="rId3" Type="http://schemas.openxmlformats.org/officeDocument/2006/relationships/oleObject" Target="../embeddings/oleObject5.bin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4" Type="http://schemas.openxmlformats.org/officeDocument/2006/relationships/image" Target="../media/image10.emf"/><Relationship Id="rId3" Type="http://schemas.openxmlformats.org/officeDocument/2006/relationships/oleObject" Target="../embeddings/oleObject7.bin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9.xml"/></Relationships>
</file>

<file path=xl/worksheets/_rels/sheet15.xml.rels><?xml version="1.0" encoding="UTF-8" standalone="yes"?>
<Relationships xmlns="http://schemas.openxmlformats.org/package/2006/relationships"><Relationship Id="rId4" Type="http://schemas.openxmlformats.org/officeDocument/2006/relationships/image" Target="../media/image11.emf"/><Relationship Id="rId3" Type="http://schemas.openxmlformats.org/officeDocument/2006/relationships/oleObject" Target="../embeddings/oleObject8.bin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10.xml"/></Relationships>
</file>

<file path=xl/worksheets/_rels/sheet16.xml.rels><?xml version="1.0" encoding="UTF-8" standalone="yes"?>
<Relationships xmlns="http://schemas.openxmlformats.org/package/2006/relationships"><Relationship Id="rId4" Type="http://schemas.openxmlformats.org/officeDocument/2006/relationships/image" Target="../media/image12.emf"/><Relationship Id="rId3" Type="http://schemas.openxmlformats.org/officeDocument/2006/relationships/oleObject" Target="../embeddings/oleObject9.bin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11.xml"/></Relationships>
</file>

<file path=xl/worksheets/_rels/sheet18.xml.rels><?xml version="1.0" encoding="UTF-8" standalone="yes"?>
<Relationships xmlns="http://schemas.openxmlformats.org/package/2006/relationships"><Relationship Id="rId4" Type="http://schemas.openxmlformats.org/officeDocument/2006/relationships/image" Target="../media/image13.emf"/><Relationship Id="rId3" Type="http://schemas.openxmlformats.org/officeDocument/2006/relationships/oleObject" Target="../embeddings/oleObject10.bin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2.xml"/></Relationships>
</file>

<file path=xl/worksheets/_rels/sheet19.xml.rels><?xml version="1.0" encoding="UTF-8" standalone="yes"?>
<Relationships xmlns="http://schemas.openxmlformats.org/package/2006/relationships"><Relationship Id="rId6" Type="http://schemas.openxmlformats.org/officeDocument/2006/relationships/image" Target="../media/image15.emf"/><Relationship Id="rId5" Type="http://schemas.openxmlformats.org/officeDocument/2006/relationships/oleObject" Target="../embeddings/oleObject12.bin"/><Relationship Id="rId4" Type="http://schemas.openxmlformats.org/officeDocument/2006/relationships/image" Target="../media/image14.emf"/><Relationship Id="rId3" Type="http://schemas.openxmlformats.org/officeDocument/2006/relationships/oleObject" Target="../embeddings/oleObject11.bin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3.xml"/></Relationships>
</file>

<file path=xl/worksheets/_rels/sheet20.xml.rels><?xml version="1.0" encoding="UTF-8" standalone="yes"?>
<Relationships xmlns="http://schemas.openxmlformats.org/package/2006/relationships"><Relationship Id="rId4" Type="http://schemas.openxmlformats.org/officeDocument/2006/relationships/image" Target="../media/image16.emf"/><Relationship Id="rId3" Type="http://schemas.openxmlformats.org/officeDocument/2006/relationships/oleObject" Target="../embeddings/oleObject13.bin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4.xml"/></Relationships>
</file>

<file path=xl/worksheets/_rels/sheet21.xml.rels><?xml version="1.0" encoding="UTF-8" standalone="yes"?>
<Relationships xmlns="http://schemas.openxmlformats.org/package/2006/relationships"><Relationship Id="rId4" Type="http://schemas.openxmlformats.org/officeDocument/2006/relationships/image" Target="../media/image17.emf"/><Relationship Id="rId3" Type="http://schemas.openxmlformats.org/officeDocument/2006/relationships/oleObject" Target="../embeddings/oleObject14.bin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5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A38"/>
  <sheetViews>
    <sheetView tabSelected="1" zoomScale="87" zoomScaleNormal="87" workbookViewId="0">
      <pane xSplit="2" ySplit="1" topLeftCell="C6" activePane="bottomRight" state="frozen"/>
      <selection/>
      <selection pane="topRight"/>
      <selection pane="bottomLeft"/>
      <selection pane="bottomRight" activeCell="B1" sqref="B1"/>
    </sheetView>
  </sheetViews>
  <sheetFormatPr defaultColWidth="9" defaultRowHeight="18"/>
  <cols>
    <col min="1" max="1" width="66.625" style="34" customWidth="1"/>
    <col min="2" max="2" width="13.5083333333333" style="34" customWidth="1"/>
    <col min="3" max="4" width="20.625" style="38" customWidth="1"/>
    <col min="5" max="35" width="20.625" style="34" customWidth="1"/>
    <col min="36" max="16384" width="9" style="34"/>
  </cols>
  <sheetData>
    <row r="1" ht="52" customHeight="1" spans="1:35">
      <c r="A1" s="39" t="s">
        <v>0</v>
      </c>
      <c r="B1" s="40" t="s">
        <v>1</v>
      </c>
      <c r="C1" s="41" t="s">
        <v>2</v>
      </c>
      <c r="D1" s="42" t="s">
        <v>3</v>
      </c>
      <c r="E1" s="41" t="s">
        <v>4</v>
      </c>
      <c r="F1" s="41" t="s">
        <v>5</v>
      </c>
      <c r="G1" s="41" t="s">
        <v>6</v>
      </c>
      <c r="H1" s="41" t="s">
        <v>7</v>
      </c>
      <c r="I1" s="72" t="s">
        <v>8</v>
      </c>
      <c r="J1" s="72" t="s">
        <v>9</v>
      </c>
      <c r="K1" s="73" t="s">
        <v>10</v>
      </c>
      <c r="L1" s="74"/>
      <c r="M1" s="73" t="s">
        <v>11</v>
      </c>
      <c r="N1" s="75"/>
      <c r="O1" s="73" t="s">
        <v>12</v>
      </c>
      <c r="P1" s="74"/>
      <c r="Q1" s="75" t="s">
        <v>13</v>
      </c>
      <c r="R1" s="78"/>
      <c r="S1" s="73" t="s">
        <v>14</v>
      </c>
      <c r="T1" s="73" t="s">
        <v>15</v>
      </c>
      <c r="U1" s="75"/>
      <c r="V1" s="75"/>
      <c r="W1" s="73" t="s">
        <v>16</v>
      </c>
      <c r="X1" s="75"/>
      <c r="Y1" s="73" t="s">
        <v>17</v>
      </c>
      <c r="Z1" s="75"/>
      <c r="AA1" s="80" t="s">
        <v>18</v>
      </c>
      <c r="AB1" s="75" t="s">
        <v>19</v>
      </c>
      <c r="AC1" s="75"/>
      <c r="AD1" s="73" t="s">
        <v>20</v>
      </c>
      <c r="AE1" s="81"/>
      <c r="AF1" s="75" t="s">
        <v>21</v>
      </c>
      <c r="AG1" s="81"/>
      <c r="AH1" s="75" t="s">
        <v>22</v>
      </c>
      <c r="AI1" s="74"/>
    </row>
    <row r="2" ht="26" customHeight="1" spans="1:35">
      <c r="A2" s="43" t="s">
        <v>23</v>
      </c>
      <c r="B2" s="44" t="s">
        <v>24</v>
      </c>
      <c r="C2" s="44" t="s">
        <v>25</v>
      </c>
      <c r="D2" s="44" t="s">
        <v>26</v>
      </c>
      <c r="E2" s="44" t="s">
        <v>26</v>
      </c>
      <c r="F2" s="44" t="s">
        <v>27</v>
      </c>
      <c r="G2" s="44" t="s">
        <v>27</v>
      </c>
      <c r="H2" s="44" t="s">
        <v>27</v>
      </c>
      <c r="I2" s="44" t="s">
        <v>27</v>
      </c>
      <c r="J2" s="44" t="s">
        <v>26</v>
      </c>
      <c r="K2" s="44" t="s">
        <v>26</v>
      </c>
      <c r="L2" s="44" t="s">
        <v>25</v>
      </c>
      <c r="M2" s="44" t="s">
        <v>27</v>
      </c>
      <c r="N2" s="44" t="s">
        <v>27</v>
      </c>
      <c r="O2" s="76" t="s">
        <v>25</v>
      </c>
      <c r="P2" s="76" t="s">
        <v>25</v>
      </c>
      <c r="Q2" s="79" t="s">
        <v>27</v>
      </c>
      <c r="R2" s="79" t="s">
        <v>27</v>
      </c>
      <c r="S2" s="44" t="s">
        <v>25</v>
      </c>
      <c r="T2" s="76" t="s">
        <v>25</v>
      </c>
      <c r="U2" s="76" t="s">
        <v>25</v>
      </c>
      <c r="V2" s="76" t="s">
        <v>25</v>
      </c>
      <c r="W2" s="44" t="s">
        <v>25</v>
      </c>
      <c r="X2" s="44" t="s">
        <v>26</v>
      </c>
      <c r="Y2" s="44" t="s">
        <v>25</v>
      </c>
      <c r="Z2" s="44" t="s">
        <v>25</v>
      </c>
      <c r="AA2" s="44" t="s">
        <v>27</v>
      </c>
      <c r="AB2" s="44" t="s">
        <v>26</v>
      </c>
      <c r="AC2" s="44" t="s">
        <v>25</v>
      </c>
      <c r="AD2" s="44" t="s">
        <v>26</v>
      </c>
      <c r="AE2" s="44" t="s">
        <v>25</v>
      </c>
      <c r="AF2" s="44" t="s">
        <v>26</v>
      </c>
      <c r="AG2" s="44" t="s">
        <v>25</v>
      </c>
      <c r="AH2" s="44" t="s">
        <v>26</v>
      </c>
      <c r="AI2" s="82" t="s">
        <v>25</v>
      </c>
    </row>
    <row r="3" ht="26" customHeight="1" spans="1:35">
      <c r="A3" s="45" t="s">
        <v>28</v>
      </c>
      <c r="B3" s="46" t="s">
        <v>29</v>
      </c>
      <c r="C3" s="46">
        <v>24</v>
      </c>
      <c r="D3" s="46">
        <v>24</v>
      </c>
      <c r="E3" s="46">
        <v>24</v>
      </c>
      <c r="F3" s="46">
        <v>24</v>
      </c>
      <c r="G3" s="46">
        <v>24</v>
      </c>
      <c r="H3" s="46">
        <v>24</v>
      </c>
      <c r="I3" s="46">
        <v>24</v>
      </c>
      <c r="J3" s="46">
        <v>24</v>
      </c>
      <c r="K3" s="46">
        <v>24</v>
      </c>
      <c r="L3" s="46">
        <v>48</v>
      </c>
      <c r="M3" s="46">
        <v>24</v>
      </c>
      <c r="N3" s="46">
        <v>48</v>
      </c>
      <c r="O3" s="46">
        <v>48</v>
      </c>
      <c r="P3" s="46">
        <v>48</v>
      </c>
      <c r="Q3" s="46">
        <v>24</v>
      </c>
      <c r="R3" s="46">
        <v>48</v>
      </c>
      <c r="S3" s="46">
        <v>48</v>
      </c>
      <c r="T3" s="46">
        <v>48</v>
      </c>
      <c r="U3" s="46">
        <v>24</v>
      </c>
      <c r="V3" s="46">
        <v>48</v>
      </c>
      <c r="W3" s="46">
        <v>48</v>
      </c>
      <c r="X3" s="46">
        <v>24</v>
      </c>
      <c r="Y3" s="46">
        <v>48</v>
      </c>
      <c r="Z3" s="46">
        <v>48</v>
      </c>
      <c r="AA3" s="46">
        <v>48</v>
      </c>
      <c r="AB3" s="46">
        <v>24</v>
      </c>
      <c r="AC3" s="46">
        <v>48</v>
      </c>
      <c r="AD3" s="46">
        <v>24</v>
      </c>
      <c r="AE3" s="46">
        <v>48</v>
      </c>
      <c r="AF3" s="46">
        <v>24</v>
      </c>
      <c r="AG3" s="46">
        <v>48</v>
      </c>
      <c r="AH3" s="46">
        <v>24</v>
      </c>
      <c r="AI3" s="83">
        <v>48</v>
      </c>
    </row>
    <row r="4" s="34" customFormat="1" ht="26" customHeight="1" spans="1:35">
      <c r="A4" s="43" t="s">
        <v>30</v>
      </c>
      <c r="B4" s="44" t="s">
        <v>31</v>
      </c>
      <c r="C4" s="47" t="s">
        <v>32</v>
      </c>
      <c r="D4" s="47" t="s">
        <v>32</v>
      </c>
      <c r="E4" s="47" t="s">
        <v>32</v>
      </c>
      <c r="F4" s="47" t="s">
        <v>32</v>
      </c>
      <c r="G4" s="47" t="s">
        <v>32</v>
      </c>
      <c r="H4" s="47" t="s">
        <v>32</v>
      </c>
      <c r="I4" s="77" t="s">
        <v>33</v>
      </c>
      <c r="J4" s="77" t="s">
        <v>34</v>
      </c>
      <c r="K4" s="77" t="s">
        <v>35</v>
      </c>
      <c r="L4" s="77" t="s">
        <v>36</v>
      </c>
      <c r="M4" s="47" t="s">
        <v>37</v>
      </c>
      <c r="N4" s="47" t="s">
        <v>36</v>
      </c>
      <c r="O4" s="47" t="s">
        <v>35</v>
      </c>
      <c r="P4" s="47" t="s">
        <v>36</v>
      </c>
      <c r="Q4" s="47" t="s">
        <v>38</v>
      </c>
      <c r="R4" s="47" t="s">
        <v>36</v>
      </c>
      <c r="S4" s="47" t="s">
        <v>39</v>
      </c>
      <c r="T4" s="47" t="s">
        <v>37</v>
      </c>
      <c r="U4" s="47" t="s">
        <v>34</v>
      </c>
      <c r="V4" s="47" t="s">
        <v>36</v>
      </c>
      <c r="W4" s="47" t="s">
        <v>40</v>
      </c>
      <c r="X4" s="47" t="s">
        <v>39</v>
      </c>
      <c r="Y4" s="47" t="s">
        <v>40</v>
      </c>
      <c r="Z4" s="47" t="s">
        <v>39</v>
      </c>
      <c r="AA4" s="47" t="s">
        <v>36</v>
      </c>
      <c r="AB4" s="47" t="s">
        <v>39</v>
      </c>
      <c r="AC4" s="77" t="s">
        <v>40</v>
      </c>
      <c r="AD4" s="77" t="s">
        <v>40</v>
      </c>
      <c r="AE4" s="47" t="s">
        <v>39</v>
      </c>
      <c r="AF4" s="77" t="s">
        <v>40</v>
      </c>
      <c r="AG4" s="47" t="s">
        <v>39</v>
      </c>
      <c r="AH4" s="77" t="s">
        <v>40</v>
      </c>
      <c r="AI4" s="47" t="s">
        <v>39</v>
      </c>
    </row>
    <row r="5" s="34" customFormat="1" ht="26" customHeight="1" spans="1:35">
      <c r="A5" s="43" t="s">
        <v>41</v>
      </c>
      <c r="B5" s="44" t="s">
        <v>29</v>
      </c>
      <c r="C5" s="44" t="s">
        <v>42</v>
      </c>
      <c r="D5" s="44" t="s">
        <v>42</v>
      </c>
      <c r="E5" s="44" t="s">
        <v>42</v>
      </c>
      <c r="F5" s="44" t="s">
        <v>42</v>
      </c>
      <c r="G5" s="44" t="s">
        <v>42</v>
      </c>
      <c r="H5" s="44" t="s">
        <v>42</v>
      </c>
      <c r="I5" s="44" t="s">
        <v>42</v>
      </c>
      <c r="J5" s="44" t="s">
        <v>42</v>
      </c>
      <c r="K5" s="44" t="s">
        <v>43</v>
      </c>
      <c r="L5" s="44" t="s">
        <v>43</v>
      </c>
      <c r="M5" s="47" t="s">
        <v>44</v>
      </c>
      <c r="N5" s="47" t="s">
        <v>43</v>
      </c>
      <c r="O5" s="44" t="s">
        <v>43</v>
      </c>
      <c r="P5" s="44" t="s">
        <v>43</v>
      </c>
      <c r="Q5" s="47" t="s">
        <v>42</v>
      </c>
      <c r="R5" s="47" t="s">
        <v>43</v>
      </c>
      <c r="S5" s="47" t="s">
        <v>43</v>
      </c>
      <c r="T5" s="47" t="s">
        <v>44</v>
      </c>
      <c r="U5" s="47" t="s">
        <v>42</v>
      </c>
      <c r="V5" s="47" t="s">
        <v>43</v>
      </c>
      <c r="W5" s="47" t="s">
        <v>43</v>
      </c>
      <c r="X5" s="47" t="s">
        <v>43</v>
      </c>
      <c r="Y5" s="47" t="s">
        <v>43</v>
      </c>
      <c r="Z5" s="47" t="s">
        <v>43</v>
      </c>
      <c r="AA5" s="47" t="s">
        <v>45</v>
      </c>
      <c r="AB5" s="47" t="s">
        <v>43</v>
      </c>
      <c r="AC5" s="47" t="s">
        <v>43</v>
      </c>
      <c r="AD5" s="47" t="s">
        <v>43</v>
      </c>
      <c r="AE5" s="47" t="s">
        <v>43</v>
      </c>
      <c r="AF5" s="47" t="s">
        <v>43</v>
      </c>
      <c r="AG5" s="47" t="s">
        <v>43</v>
      </c>
      <c r="AH5" s="47" t="s">
        <v>43</v>
      </c>
      <c r="AI5" s="47" t="s">
        <v>43</v>
      </c>
    </row>
    <row r="6" s="34" customFormat="1" ht="26" customHeight="1" spans="1:35">
      <c r="A6" s="45" t="s">
        <v>46</v>
      </c>
      <c r="B6" s="46" t="s">
        <v>47</v>
      </c>
      <c r="C6" s="48">
        <f t="shared" ref="C6:AI6" si="0">C3*C11</f>
        <v>36.72</v>
      </c>
      <c r="D6" s="48">
        <f t="shared" si="0"/>
        <v>79.2</v>
      </c>
      <c r="E6" s="48">
        <f t="shared" si="0"/>
        <v>81.84</v>
      </c>
      <c r="F6" s="48">
        <f t="shared" si="0"/>
        <v>52.32</v>
      </c>
      <c r="G6" s="48">
        <f t="shared" si="0"/>
        <v>31.2</v>
      </c>
      <c r="H6" s="48">
        <f t="shared" si="0"/>
        <v>43.92</v>
      </c>
      <c r="I6" s="48">
        <f t="shared" si="0"/>
        <v>88.8</v>
      </c>
      <c r="J6" s="48">
        <f t="shared" si="0"/>
        <v>44.64</v>
      </c>
      <c r="K6" s="48">
        <f t="shared" si="0"/>
        <v>232.8</v>
      </c>
      <c r="L6" s="48">
        <f t="shared" si="0"/>
        <v>174.24</v>
      </c>
      <c r="M6" s="48">
        <f t="shared" si="0"/>
        <v>252</v>
      </c>
      <c r="N6" s="48">
        <f t="shared" si="0"/>
        <v>137.76</v>
      </c>
      <c r="O6" s="48">
        <f t="shared" si="0"/>
        <v>220.8</v>
      </c>
      <c r="P6" s="48">
        <f t="shared" si="0"/>
        <v>210.24</v>
      </c>
      <c r="Q6" s="48">
        <f t="shared" si="0"/>
        <v>156</v>
      </c>
      <c r="R6" s="48">
        <f t="shared" si="0"/>
        <v>158.4</v>
      </c>
      <c r="S6" s="48">
        <f t="shared" si="0"/>
        <v>223.2</v>
      </c>
      <c r="T6" s="48">
        <f t="shared" si="0"/>
        <v>336</v>
      </c>
      <c r="U6" s="48">
        <f t="shared" si="0"/>
        <v>180</v>
      </c>
      <c r="V6" s="48">
        <f t="shared" si="0"/>
        <v>229.44</v>
      </c>
      <c r="W6" s="48">
        <f t="shared" si="0"/>
        <v>192</v>
      </c>
      <c r="X6" s="48">
        <f t="shared" si="0"/>
        <v>214.32</v>
      </c>
      <c r="Y6" s="48">
        <f t="shared" si="0"/>
        <v>192</v>
      </c>
      <c r="Z6" s="48">
        <f t="shared" si="0"/>
        <v>179.52</v>
      </c>
      <c r="AA6" s="48">
        <f t="shared" si="0"/>
        <v>211.68</v>
      </c>
      <c r="AB6" s="48">
        <f t="shared" si="0"/>
        <v>194.4</v>
      </c>
      <c r="AC6" s="48">
        <f t="shared" si="0"/>
        <v>230.4</v>
      </c>
      <c r="AD6" s="48">
        <f t="shared" si="0"/>
        <v>189.6</v>
      </c>
      <c r="AE6" s="48">
        <f t="shared" si="0"/>
        <v>218.4</v>
      </c>
      <c r="AF6" s="48">
        <f t="shared" si="0"/>
        <v>163.2</v>
      </c>
      <c r="AG6" s="48">
        <f t="shared" si="0"/>
        <v>409.44</v>
      </c>
      <c r="AH6" s="48">
        <f t="shared" si="0"/>
        <v>340.8</v>
      </c>
      <c r="AI6" s="48">
        <f t="shared" si="0"/>
        <v>264</v>
      </c>
    </row>
    <row r="7" s="34" customFormat="1" ht="26" customHeight="1" spans="1:35">
      <c r="A7" s="49" t="s">
        <v>48</v>
      </c>
      <c r="B7" s="44" t="s">
        <v>49</v>
      </c>
      <c r="C7" s="50">
        <v>0.67</v>
      </c>
      <c r="D7" s="50">
        <v>1</v>
      </c>
      <c r="E7" s="50">
        <v>9</v>
      </c>
      <c r="F7" s="50">
        <v>1.05</v>
      </c>
      <c r="G7" s="50">
        <v>1.63</v>
      </c>
      <c r="H7" s="50">
        <v>6.24</v>
      </c>
      <c r="I7" s="50">
        <v>8.5</v>
      </c>
      <c r="J7" s="50">
        <v>1.6</v>
      </c>
      <c r="K7" s="50">
        <v>3.3</v>
      </c>
      <c r="L7" s="50">
        <v>1.8</v>
      </c>
      <c r="M7" s="50">
        <v>5</v>
      </c>
      <c r="N7" s="50">
        <v>4.2</v>
      </c>
      <c r="O7" s="50">
        <v>18</v>
      </c>
      <c r="P7" s="50">
        <v>17.6</v>
      </c>
      <c r="Q7" s="50">
        <v>27</v>
      </c>
      <c r="R7" s="50">
        <v>26.2</v>
      </c>
      <c r="S7" s="50">
        <v>5.18</v>
      </c>
      <c r="T7" s="50">
        <v>7.5</v>
      </c>
      <c r="U7" s="50">
        <v>6.6</v>
      </c>
      <c r="V7" s="50">
        <v>6.71</v>
      </c>
      <c r="W7" s="50">
        <v>8.19</v>
      </c>
      <c r="X7" s="50">
        <v>8.02</v>
      </c>
      <c r="Y7" s="50">
        <v>32.76</v>
      </c>
      <c r="Z7" s="50">
        <v>25</v>
      </c>
      <c r="AA7" s="50">
        <v>35.5</v>
      </c>
      <c r="AB7" s="50">
        <v>8.59</v>
      </c>
      <c r="AC7" s="50">
        <v>9.1</v>
      </c>
      <c r="AD7" s="50">
        <v>13</v>
      </c>
      <c r="AE7" s="50">
        <v>15.27</v>
      </c>
      <c r="AF7" s="50">
        <v>45.6</v>
      </c>
      <c r="AG7" s="50">
        <v>48</v>
      </c>
      <c r="AH7" s="50">
        <v>30</v>
      </c>
      <c r="AI7" s="84">
        <v>20.5</v>
      </c>
    </row>
    <row r="8" s="34" customFormat="1" ht="26" customHeight="1" spans="1:35">
      <c r="A8" s="51" t="s">
        <v>50</v>
      </c>
      <c r="B8" s="46" t="s">
        <v>49</v>
      </c>
      <c r="C8" s="52">
        <v>1.79</v>
      </c>
      <c r="D8" s="52">
        <v>6.28</v>
      </c>
      <c r="E8" s="52">
        <v>50</v>
      </c>
      <c r="F8" s="52">
        <v>3.82</v>
      </c>
      <c r="G8" s="52">
        <v>7.98</v>
      </c>
      <c r="H8" s="52">
        <v>25.43</v>
      </c>
      <c r="I8" s="52">
        <v>30.59</v>
      </c>
      <c r="J8" s="52">
        <v>14.25</v>
      </c>
      <c r="K8" s="52">
        <v>8</v>
      </c>
      <c r="L8" s="52">
        <v>8.86</v>
      </c>
      <c r="M8" s="52">
        <v>11</v>
      </c>
      <c r="N8" s="52">
        <v>11.27</v>
      </c>
      <c r="O8" s="52">
        <v>41</v>
      </c>
      <c r="P8" s="52">
        <v>52.48</v>
      </c>
      <c r="Q8" s="52">
        <v>55.9</v>
      </c>
      <c r="R8" s="52">
        <v>74.8</v>
      </c>
      <c r="S8" s="52">
        <v>26.32</v>
      </c>
      <c r="T8" s="52">
        <v>22</v>
      </c>
      <c r="U8" s="52">
        <v>18.31</v>
      </c>
      <c r="V8" s="52">
        <v>23.09</v>
      </c>
      <c r="W8" s="52">
        <v>27.38</v>
      </c>
      <c r="X8" s="52">
        <v>34.67</v>
      </c>
      <c r="Y8" s="52">
        <v>109.5</v>
      </c>
      <c r="Z8" s="52">
        <v>130.2</v>
      </c>
      <c r="AA8" s="52">
        <v>133.5</v>
      </c>
      <c r="AB8" s="52">
        <v>36.94</v>
      </c>
      <c r="AC8" s="52">
        <v>38</v>
      </c>
      <c r="AD8" s="52">
        <v>40</v>
      </c>
      <c r="AE8" s="52">
        <v>54.55</v>
      </c>
      <c r="AF8" s="52">
        <v>132</v>
      </c>
      <c r="AG8" s="52">
        <v>190.2</v>
      </c>
      <c r="AH8" s="52">
        <v>62.1</v>
      </c>
      <c r="AI8" s="85">
        <v>112</v>
      </c>
    </row>
    <row r="9" s="34" customFormat="1" ht="26" customHeight="1" spans="1:44">
      <c r="A9" s="43" t="s">
        <v>51</v>
      </c>
      <c r="B9" s="44" t="s">
        <v>52</v>
      </c>
      <c r="C9" s="47">
        <v>230</v>
      </c>
      <c r="D9" s="47">
        <v>534</v>
      </c>
      <c r="E9" s="47">
        <v>67</v>
      </c>
      <c r="F9" s="47">
        <v>312</v>
      </c>
      <c r="G9" s="53">
        <v>101</v>
      </c>
      <c r="H9" s="53">
        <v>40</v>
      </c>
      <c r="I9" s="53">
        <v>70</v>
      </c>
      <c r="J9" s="53">
        <v>403</v>
      </c>
      <c r="K9" s="53">
        <v>320</v>
      </c>
      <c r="L9" s="53">
        <v>609</v>
      </c>
      <c r="M9" s="53">
        <v>120</v>
      </c>
      <c r="N9" s="53">
        <v>220</v>
      </c>
      <c r="O9" s="53">
        <v>85</v>
      </c>
      <c r="P9" s="53">
        <v>80</v>
      </c>
      <c r="Q9" s="53">
        <v>38</v>
      </c>
      <c r="R9" s="53">
        <v>40</v>
      </c>
      <c r="S9" s="53">
        <v>336</v>
      </c>
      <c r="T9" s="53">
        <v>110</v>
      </c>
      <c r="U9" s="53">
        <v>196</v>
      </c>
      <c r="V9" s="53">
        <v>256</v>
      </c>
      <c r="W9" s="53">
        <v>207</v>
      </c>
      <c r="X9" s="53">
        <v>190</v>
      </c>
      <c r="Y9" s="53">
        <v>51</v>
      </c>
      <c r="Z9" s="53">
        <v>60.74</v>
      </c>
      <c r="AA9" s="53">
        <v>41</v>
      </c>
      <c r="AB9" s="53">
        <v>160</v>
      </c>
      <c r="AC9" s="47">
        <v>177</v>
      </c>
      <c r="AD9" s="53">
        <v>100</v>
      </c>
      <c r="AE9" s="53">
        <v>120</v>
      </c>
      <c r="AF9" s="53">
        <v>26</v>
      </c>
      <c r="AG9" s="53">
        <v>28</v>
      </c>
      <c r="AH9" s="53">
        <v>67</v>
      </c>
      <c r="AI9" s="86">
        <v>101</v>
      </c>
      <c r="AJ9" s="87"/>
      <c r="AK9" s="87"/>
      <c r="AL9" s="87"/>
      <c r="AM9" s="87"/>
      <c r="AN9" s="87"/>
      <c r="AO9" s="87"/>
      <c r="AP9" s="87"/>
      <c r="AQ9" s="87"/>
      <c r="AR9" s="87"/>
    </row>
    <row r="10" s="34" customFormat="1" ht="26" customHeight="1" spans="1:44">
      <c r="A10" s="45" t="s">
        <v>53</v>
      </c>
      <c r="B10" s="46" t="s">
        <v>52</v>
      </c>
      <c r="C10" s="54">
        <v>400</v>
      </c>
      <c r="D10" s="54">
        <v>588</v>
      </c>
      <c r="E10" s="54">
        <v>74</v>
      </c>
      <c r="F10" s="54">
        <v>402</v>
      </c>
      <c r="G10" s="55">
        <v>212</v>
      </c>
      <c r="H10" s="55">
        <v>64.2</v>
      </c>
      <c r="I10" s="55">
        <v>86</v>
      </c>
      <c r="J10" s="55">
        <v>405</v>
      </c>
      <c r="K10" s="55">
        <v>450</v>
      </c>
      <c r="L10" s="55">
        <v>650</v>
      </c>
      <c r="M10" s="55">
        <v>420</v>
      </c>
      <c r="N10" s="55">
        <v>554</v>
      </c>
      <c r="O10" s="55">
        <v>97</v>
      </c>
      <c r="P10" s="55">
        <v>105</v>
      </c>
      <c r="Q10" s="55">
        <v>49</v>
      </c>
      <c r="R10" s="55">
        <v>95</v>
      </c>
      <c r="S10" s="55">
        <v>372</v>
      </c>
      <c r="T10" s="55">
        <v>320</v>
      </c>
      <c r="U10" s="55">
        <v>308.2</v>
      </c>
      <c r="V10" s="55">
        <v>290</v>
      </c>
      <c r="W10" s="55">
        <v>242</v>
      </c>
      <c r="X10" s="55">
        <v>223</v>
      </c>
      <c r="Y10" s="55">
        <v>60</v>
      </c>
      <c r="Z10" s="55">
        <v>67.1</v>
      </c>
      <c r="AA10" s="55">
        <v>51</v>
      </c>
      <c r="AB10" s="55">
        <v>199</v>
      </c>
      <c r="AC10" s="54">
        <v>218</v>
      </c>
      <c r="AD10" s="55">
        <v>129</v>
      </c>
      <c r="AE10" s="55">
        <v>125</v>
      </c>
      <c r="AF10" s="55">
        <v>32</v>
      </c>
      <c r="AG10" s="55">
        <v>35</v>
      </c>
      <c r="AH10" s="55">
        <v>104</v>
      </c>
      <c r="AI10" s="88">
        <v>114</v>
      </c>
      <c r="AJ10" s="87"/>
      <c r="AK10" s="87"/>
      <c r="AL10" s="87"/>
      <c r="AM10" s="87"/>
      <c r="AN10" s="87"/>
      <c r="AO10" s="87"/>
      <c r="AP10" s="87"/>
      <c r="AQ10" s="87"/>
      <c r="AR10" s="87"/>
    </row>
    <row r="11" s="34" customFormat="1" ht="26" customHeight="1" spans="1:35">
      <c r="A11" s="49" t="s">
        <v>54</v>
      </c>
      <c r="B11" s="44" t="s">
        <v>55</v>
      </c>
      <c r="C11" s="50">
        <v>1.53</v>
      </c>
      <c r="D11" s="50">
        <v>3.3</v>
      </c>
      <c r="E11" s="50">
        <v>3.41</v>
      </c>
      <c r="F11" s="50">
        <v>2.18</v>
      </c>
      <c r="G11" s="50">
        <v>1.3</v>
      </c>
      <c r="H11" s="50">
        <v>1.83</v>
      </c>
      <c r="I11" s="50">
        <v>3.7</v>
      </c>
      <c r="J11" s="50">
        <v>1.86</v>
      </c>
      <c r="K11" s="50">
        <v>9.7</v>
      </c>
      <c r="L11" s="50">
        <v>3.63</v>
      </c>
      <c r="M11" s="50">
        <v>10.5</v>
      </c>
      <c r="N11" s="50">
        <v>2.87</v>
      </c>
      <c r="O11" s="50">
        <v>4.6</v>
      </c>
      <c r="P11" s="50">
        <v>4.38</v>
      </c>
      <c r="Q11" s="50">
        <v>6.5</v>
      </c>
      <c r="R11" s="50">
        <v>3.3</v>
      </c>
      <c r="S11" s="50">
        <v>4.65</v>
      </c>
      <c r="T11" s="50">
        <v>7</v>
      </c>
      <c r="U11" s="50">
        <v>7.5</v>
      </c>
      <c r="V11" s="50">
        <v>4.78</v>
      </c>
      <c r="W11" s="50">
        <v>4</v>
      </c>
      <c r="X11" s="50">
        <v>8.93</v>
      </c>
      <c r="Y11" s="50">
        <v>4</v>
      </c>
      <c r="Z11" s="50">
        <v>3.74</v>
      </c>
      <c r="AA11" s="50">
        <v>4.41</v>
      </c>
      <c r="AB11" s="50">
        <v>8.1</v>
      </c>
      <c r="AC11" s="47">
        <v>4.8</v>
      </c>
      <c r="AD11" s="50">
        <v>7.9</v>
      </c>
      <c r="AE11" s="50">
        <v>4.55</v>
      </c>
      <c r="AF11" s="50">
        <v>6.8</v>
      </c>
      <c r="AG11" s="50">
        <v>8.53</v>
      </c>
      <c r="AH11" s="50">
        <v>14.2</v>
      </c>
      <c r="AI11" s="84">
        <v>5.5</v>
      </c>
    </row>
    <row r="12" s="34" customFormat="1" ht="26" customHeight="1" spans="1:35">
      <c r="A12" s="51" t="s">
        <v>56</v>
      </c>
      <c r="B12" s="46" t="s">
        <v>55</v>
      </c>
      <c r="C12" s="56">
        <v>3.99</v>
      </c>
      <c r="D12" s="56">
        <v>28.94</v>
      </c>
      <c r="E12" s="56">
        <v>25.28</v>
      </c>
      <c r="F12" s="56">
        <v>14.99</v>
      </c>
      <c r="G12" s="56">
        <v>10.67</v>
      </c>
      <c r="H12" s="56">
        <v>10.57</v>
      </c>
      <c r="I12" s="56">
        <v>17.1</v>
      </c>
      <c r="J12" s="56">
        <v>19.5</v>
      </c>
      <c r="K12" s="56">
        <f>K8/K16</f>
        <v>23.5294117647059</v>
      </c>
      <c r="L12" s="56">
        <v>19.5</v>
      </c>
      <c r="M12" s="56">
        <f>M8/M16</f>
        <v>23.4042553191489</v>
      </c>
      <c r="N12" s="56">
        <v>20.02</v>
      </c>
      <c r="O12" s="56">
        <v>9.3</v>
      </c>
      <c r="P12" s="56">
        <v>20.05</v>
      </c>
      <c r="Q12" s="56">
        <v>13.5</v>
      </c>
      <c r="R12" s="56">
        <v>20.23</v>
      </c>
      <c r="S12" s="56">
        <v>47.37</v>
      </c>
      <c r="T12" s="56">
        <f>T8/T16</f>
        <v>22</v>
      </c>
      <c r="U12" s="56">
        <v>24.2</v>
      </c>
      <c r="V12" s="56">
        <v>18.86</v>
      </c>
      <c r="W12" s="56">
        <v>19.8</v>
      </c>
      <c r="X12" s="56">
        <v>56.01</v>
      </c>
      <c r="Y12" s="56">
        <v>19.8</v>
      </c>
      <c r="Z12" s="56">
        <v>39.63</v>
      </c>
      <c r="AA12" s="56">
        <v>20.2</v>
      </c>
      <c r="AB12" s="56">
        <v>44.28</v>
      </c>
      <c r="AC12" s="56">
        <v>21</v>
      </c>
      <c r="AD12" s="56">
        <f>AD8/AD16</f>
        <v>24.6913580246914</v>
      </c>
      <c r="AE12" s="56">
        <v>25.21</v>
      </c>
      <c r="AF12" s="56">
        <v>20.5</v>
      </c>
      <c r="AG12" s="56">
        <v>48.91</v>
      </c>
      <c r="AH12" s="56">
        <v>30.2</v>
      </c>
      <c r="AI12" s="56">
        <v>39.28</v>
      </c>
    </row>
    <row r="13" s="35" customFormat="1" ht="26" customHeight="1" spans="1:44">
      <c r="A13" s="49" t="s">
        <v>57</v>
      </c>
      <c r="B13" s="44" t="s">
        <v>58</v>
      </c>
      <c r="C13" s="57">
        <v>5.473</v>
      </c>
      <c r="D13" s="57">
        <v>0.515</v>
      </c>
      <c r="E13" s="57">
        <v>0.515</v>
      </c>
      <c r="F13" s="57">
        <v>1.113</v>
      </c>
      <c r="G13" s="57">
        <v>1.961</v>
      </c>
      <c r="H13" s="57">
        <v>1.8596</v>
      </c>
      <c r="I13" s="57">
        <v>0.269</v>
      </c>
      <c r="J13" s="57">
        <v>1.5</v>
      </c>
      <c r="K13" s="57">
        <v>0.55</v>
      </c>
      <c r="L13" s="57">
        <v>0.61</v>
      </c>
      <c r="M13" s="57">
        <v>0.44</v>
      </c>
      <c r="N13" s="57">
        <v>0.44</v>
      </c>
      <c r="O13" s="57">
        <v>0.6</v>
      </c>
      <c r="P13" s="57">
        <v>0.6</v>
      </c>
      <c r="Q13" s="57">
        <v>0.42</v>
      </c>
      <c r="R13" s="57">
        <v>0.443</v>
      </c>
      <c r="S13" s="57">
        <v>0.774</v>
      </c>
      <c r="T13" s="57">
        <v>0.67</v>
      </c>
      <c r="U13" s="57">
        <v>0.21</v>
      </c>
      <c r="V13" s="57">
        <v>0.72</v>
      </c>
      <c r="W13" s="57">
        <v>0.73</v>
      </c>
      <c r="X13" s="57">
        <v>0.303</v>
      </c>
      <c r="Y13" s="57">
        <v>0.72</v>
      </c>
      <c r="Z13" s="57">
        <v>0.72</v>
      </c>
      <c r="AA13" s="57">
        <v>0.735</v>
      </c>
      <c r="AB13" s="57">
        <v>0.364</v>
      </c>
      <c r="AC13" s="44">
        <v>0.98</v>
      </c>
      <c r="AD13" s="57">
        <v>0.28</v>
      </c>
      <c r="AE13" s="57">
        <v>1.05</v>
      </c>
      <c r="AF13" s="57">
        <v>0.98</v>
      </c>
      <c r="AG13" s="57">
        <v>0.351</v>
      </c>
      <c r="AH13" s="89">
        <v>0.28</v>
      </c>
      <c r="AI13" s="89">
        <v>0.761</v>
      </c>
      <c r="AJ13" s="90"/>
      <c r="AK13" s="90"/>
      <c r="AL13" s="90"/>
      <c r="AM13" s="90"/>
      <c r="AN13" s="90"/>
      <c r="AO13" s="90"/>
      <c r="AP13" s="90"/>
      <c r="AQ13" s="90"/>
      <c r="AR13" s="90"/>
    </row>
    <row r="14" s="34" customFormat="1" ht="26" customHeight="1" spans="1:39">
      <c r="A14" s="51" t="s">
        <v>59</v>
      </c>
      <c r="B14" s="46" t="s">
        <v>60</v>
      </c>
      <c r="C14" s="56">
        <v>0.476</v>
      </c>
      <c r="D14" s="56">
        <v>0.287</v>
      </c>
      <c r="E14" s="56">
        <v>0.287</v>
      </c>
      <c r="F14" s="52">
        <v>0.283</v>
      </c>
      <c r="G14" s="52">
        <v>0.668</v>
      </c>
      <c r="H14" s="52">
        <v>0.6574</v>
      </c>
      <c r="I14" s="52">
        <v>0.8039</v>
      </c>
      <c r="J14" s="52">
        <v>0.432</v>
      </c>
      <c r="K14" s="52">
        <v>0.45</v>
      </c>
      <c r="L14" s="52">
        <v>0.405</v>
      </c>
      <c r="M14" s="52">
        <v>0.23</v>
      </c>
      <c r="N14" s="52">
        <v>0.23</v>
      </c>
      <c r="O14" s="52">
        <v>0.39</v>
      </c>
      <c r="P14" s="52">
        <v>0.39</v>
      </c>
      <c r="Q14" s="52">
        <v>0.222</v>
      </c>
      <c r="R14" s="52">
        <v>0.222</v>
      </c>
      <c r="S14" s="52">
        <v>0.356</v>
      </c>
      <c r="T14" s="52">
        <v>0.3705</v>
      </c>
      <c r="U14" s="52">
        <v>0.3705</v>
      </c>
      <c r="V14" s="52">
        <v>0.3705</v>
      </c>
      <c r="W14" s="52">
        <v>0.49</v>
      </c>
      <c r="X14" s="52">
        <v>0.099</v>
      </c>
      <c r="Y14" s="52">
        <v>0.376</v>
      </c>
      <c r="Z14" s="52">
        <v>0.376</v>
      </c>
      <c r="AA14" s="52">
        <v>0.371</v>
      </c>
      <c r="AB14" s="52">
        <v>0.149</v>
      </c>
      <c r="AC14" s="54">
        <v>0.55</v>
      </c>
      <c r="AD14" s="52">
        <v>0.26</v>
      </c>
      <c r="AE14" s="52">
        <v>0.806</v>
      </c>
      <c r="AF14" s="52">
        <v>0.55</v>
      </c>
      <c r="AG14" s="52">
        <v>0.157</v>
      </c>
      <c r="AH14" s="85">
        <v>0.46</v>
      </c>
      <c r="AI14" s="85">
        <v>0.416</v>
      </c>
      <c r="AJ14" s="91"/>
      <c r="AK14" s="91"/>
      <c r="AL14" s="91"/>
      <c r="AM14" s="91"/>
    </row>
    <row r="15" s="34" customFormat="1" ht="26" customHeight="1" spans="1:35">
      <c r="A15" s="43" t="s">
        <v>61</v>
      </c>
      <c r="B15" s="44" t="s">
        <v>62</v>
      </c>
      <c r="C15" s="57">
        <f t="shared" ref="C15:L15" si="1">C10/C3</f>
        <v>16.6666666666667</v>
      </c>
      <c r="D15" s="57">
        <f t="shared" si="1"/>
        <v>24.5</v>
      </c>
      <c r="E15" s="57">
        <f t="shared" si="1"/>
        <v>3.08333333333333</v>
      </c>
      <c r="F15" s="57">
        <f t="shared" si="1"/>
        <v>16.75</v>
      </c>
      <c r="G15" s="57">
        <f t="shared" si="1"/>
        <v>8.83333333333333</v>
      </c>
      <c r="H15" s="57">
        <f t="shared" si="1"/>
        <v>2.675</v>
      </c>
      <c r="I15" s="57">
        <f t="shared" si="1"/>
        <v>3.58333333333333</v>
      </c>
      <c r="J15" s="57">
        <f t="shared" si="1"/>
        <v>16.875</v>
      </c>
      <c r="K15" s="57">
        <f t="shared" si="1"/>
        <v>18.75</v>
      </c>
      <c r="L15" s="57">
        <f t="shared" si="1"/>
        <v>13.5416666666667</v>
      </c>
      <c r="M15" s="57">
        <v>11.5416666666667</v>
      </c>
      <c r="N15" s="57">
        <f>N10/N3</f>
        <v>11.5416666666667</v>
      </c>
      <c r="O15" s="57">
        <v>2.1875</v>
      </c>
      <c r="P15" s="57">
        <f>P10/P3</f>
        <v>2.1875</v>
      </c>
      <c r="Q15" s="57">
        <v>1.97916666666667</v>
      </c>
      <c r="R15" s="57">
        <f>R10/R3</f>
        <v>1.97916666666667</v>
      </c>
      <c r="S15" s="57">
        <f>S10/S3</f>
        <v>7.75</v>
      </c>
      <c r="T15" s="57">
        <v>6.04166666666667</v>
      </c>
      <c r="U15" s="57">
        <v>6.04166666666667</v>
      </c>
      <c r="V15" s="57">
        <f t="shared" ref="V15:AI15" si="2">V10/V3</f>
        <v>6.04166666666667</v>
      </c>
      <c r="W15" s="57">
        <f t="shared" si="2"/>
        <v>5.04166666666667</v>
      </c>
      <c r="X15" s="57">
        <f t="shared" si="2"/>
        <v>9.29166666666667</v>
      </c>
      <c r="Y15" s="57">
        <f t="shared" si="2"/>
        <v>1.25</v>
      </c>
      <c r="Z15" s="57">
        <f t="shared" si="2"/>
        <v>1.39791666666667</v>
      </c>
      <c r="AA15" s="57">
        <f t="shared" si="2"/>
        <v>1.0625</v>
      </c>
      <c r="AB15" s="57">
        <f t="shared" si="2"/>
        <v>8.29166666666667</v>
      </c>
      <c r="AC15" s="57">
        <f t="shared" si="2"/>
        <v>4.54166666666667</v>
      </c>
      <c r="AD15" s="57">
        <f t="shared" si="2"/>
        <v>5.375</v>
      </c>
      <c r="AE15" s="57">
        <f t="shared" si="2"/>
        <v>2.60416666666667</v>
      </c>
      <c r="AF15" s="57">
        <f t="shared" si="2"/>
        <v>1.33333333333333</v>
      </c>
      <c r="AG15" s="57">
        <f t="shared" si="2"/>
        <v>0.729166666666667</v>
      </c>
      <c r="AH15" s="57">
        <f t="shared" si="2"/>
        <v>4.33333333333333</v>
      </c>
      <c r="AI15" s="57">
        <f t="shared" si="2"/>
        <v>2.375</v>
      </c>
    </row>
    <row r="16" s="34" customFormat="1" ht="26" customHeight="1" spans="1:35">
      <c r="A16" s="51" t="s">
        <v>63</v>
      </c>
      <c r="B16" s="46" t="s">
        <v>64</v>
      </c>
      <c r="C16" s="52">
        <v>0.44</v>
      </c>
      <c r="D16" s="52">
        <v>0.26</v>
      </c>
      <c r="E16" s="52">
        <v>2.84</v>
      </c>
      <c r="F16" s="52">
        <v>0.39</v>
      </c>
      <c r="G16" s="52">
        <v>2.61</v>
      </c>
      <c r="H16" s="52">
        <v>3.19</v>
      </c>
      <c r="I16" s="52">
        <f>I8/I12</f>
        <v>1.78888888888889</v>
      </c>
      <c r="J16" s="52">
        <v>0.96</v>
      </c>
      <c r="K16" s="52">
        <v>0.34</v>
      </c>
      <c r="L16" s="52">
        <v>0.62</v>
      </c>
      <c r="M16" s="52">
        <v>0.47</v>
      </c>
      <c r="N16" s="52">
        <v>0.65</v>
      </c>
      <c r="O16" s="52">
        <v>4.38</v>
      </c>
      <c r="P16" s="52">
        <v>4.3</v>
      </c>
      <c r="Q16" s="52">
        <v>4.53</v>
      </c>
      <c r="R16" s="52">
        <v>4.7</v>
      </c>
      <c r="S16" s="52">
        <v>0.98</v>
      </c>
      <c r="T16" s="52">
        <v>1</v>
      </c>
      <c r="U16" s="52">
        <f>U12/U8</f>
        <v>1.32168214090661</v>
      </c>
      <c r="V16" s="52">
        <v>1.19</v>
      </c>
      <c r="W16" s="52">
        <v>1.83</v>
      </c>
      <c r="X16" s="52">
        <v>0.72</v>
      </c>
      <c r="Y16" s="52">
        <v>7.32</v>
      </c>
      <c r="Z16" s="52">
        <v>4</v>
      </c>
      <c r="AA16" s="52">
        <v>7.1</v>
      </c>
      <c r="AB16" s="52">
        <v>0.67</v>
      </c>
      <c r="AC16" s="52">
        <v>1.84</v>
      </c>
      <c r="AD16" s="52">
        <v>1.62</v>
      </c>
      <c r="AE16" s="52">
        <v>2.25</v>
      </c>
      <c r="AF16" s="52">
        <v>6.56</v>
      </c>
      <c r="AG16" s="52">
        <v>5.8</v>
      </c>
      <c r="AH16" s="52">
        <v>2.18</v>
      </c>
      <c r="AI16" s="85">
        <v>1.5</v>
      </c>
    </row>
    <row r="17" s="34" customFormat="1" ht="26" customHeight="1" spans="1:35">
      <c r="A17" s="43" t="s">
        <v>65</v>
      </c>
      <c r="B17" s="44" t="s">
        <v>66</v>
      </c>
      <c r="C17" s="44">
        <v>11</v>
      </c>
      <c r="D17" s="44">
        <v>7</v>
      </c>
      <c r="E17" s="44">
        <v>7</v>
      </c>
      <c r="F17" s="47">
        <v>14</v>
      </c>
      <c r="G17" s="47">
        <v>14</v>
      </c>
      <c r="H17" s="47">
        <v>14</v>
      </c>
      <c r="I17" s="47">
        <v>14</v>
      </c>
      <c r="J17" s="47">
        <v>14</v>
      </c>
      <c r="K17" s="47">
        <v>14</v>
      </c>
      <c r="L17" s="47">
        <v>14</v>
      </c>
      <c r="M17" s="47">
        <v>14</v>
      </c>
      <c r="N17" s="47">
        <v>14</v>
      </c>
      <c r="O17" s="47">
        <v>14</v>
      </c>
      <c r="P17" s="47">
        <v>14</v>
      </c>
      <c r="Q17" s="47">
        <v>14</v>
      </c>
      <c r="R17" s="47">
        <v>14</v>
      </c>
      <c r="S17" s="47">
        <v>21</v>
      </c>
      <c r="T17" s="47">
        <v>21</v>
      </c>
      <c r="U17" s="47">
        <v>21</v>
      </c>
      <c r="V17" s="47">
        <v>21</v>
      </c>
      <c r="W17" s="47">
        <v>21</v>
      </c>
      <c r="X17" s="47">
        <v>21</v>
      </c>
      <c r="Y17" s="47">
        <v>21</v>
      </c>
      <c r="Z17" s="47">
        <v>21</v>
      </c>
      <c r="AA17" s="47">
        <v>21</v>
      </c>
      <c r="AB17" s="47">
        <v>21</v>
      </c>
      <c r="AC17" s="47">
        <v>21</v>
      </c>
      <c r="AD17" s="47">
        <v>21</v>
      </c>
      <c r="AE17" s="47">
        <v>21</v>
      </c>
      <c r="AF17" s="47">
        <v>21</v>
      </c>
      <c r="AG17" s="47">
        <v>21</v>
      </c>
      <c r="AH17" s="92">
        <v>21</v>
      </c>
      <c r="AI17" s="92">
        <v>21</v>
      </c>
    </row>
    <row r="18" s="34" customFormat="1" ht="26" customHeight="1" spans="1:35">
      <c r="A18" s="45" t="s">
        <v>67</v>
      </c>
      <c r="B18" s="46" t="s">
        <v>31</v>
      </c>
      <c r="C18" s="96" t="s">
        <v>68</v>
      </c>
      <c r="D18" s="96" t="s">
        <v>68</v>
      </c>
      <c r="E18" s="96" t="s">
        <v>69</v>
      </c>
      <c r="F18" s="97" t="s">
        <v>70</v>
      </c>
      <c r="G18" s="97" t="s">
        <v>70</v>
      </c>
      <c r="H18" s="97" t="s">
        <v>71</v>
      </c>
      <c r="I18" s="97" t="s">
        <v>72</v>
      </c>
      <c r="J18" s="97" t="s">
        <v>68</v>
      </c>
      <c r="K18" s="97" t="s">
        <v>73</v>
      </c>
      <c r="L18" s="97" t="s">
        <v>73</v>
      </c>
      <c r="M18" s="97" t="s">
        <v>68</v>
      </c>
      <c r="N18" s="97" t="s">
        <v>68</v>
      </c>
      <c r="O18" s="97" t="s">
        <v>71</v>
      </c>
      <c r="P18" s="97" t="s">
        <v>71</v>
      </c>
      <c r="Q18" s="97" t="s">
        <v>74</v>
      </c>
      <c r="R18" s="97" t="s">
        <v>74</v>
      </c>
      <c r="S18" s="97" t="s">
        <v>73</v>
      </c>
      <c r="T18" s="97" t="s">
        <v>68</v>
      </c>
      <c r="U18" s="97" t="s">
        <v>68</v>
      </c>
      <c r="V18" s="97" t="s">
        <v>68</v>
      </c>
      <c r="W18" s="97" t="s">
        <v>75</v>
      </c>
      <c r="X18" s="97" t="s">
        <v>75</v>
      </c>
      <c r="Y18" s="97" t="s">
        <v>71</v>
      </c>
      <c r="Z18" s="97" t="s">
        <v>71</v>
      </c>
      <c r="AA18" s="97" t="s">
        <v>74</v>
      </c>
      <c r="AB18" s="97" t="s">
        <v>73</v>
      </c>
      <c r="AC18" s="97" t="s">
        <v>73</v>
      </c>
      <c r="AD18" s="97" t="s">
        <v>75</v>
      </c>
      <c r="AE18" s="97" t="s">
        <v>75</v>
      </c>
      <c r="AF18" s="97" t="s">
        <v>71</v>
      </c>
      <c r="AG18" s="97" t="s">
        <v>71</v>
      </c>
      <c r="AH18" s="98" t="s">
        <v>75</v>
      </c>
      <c r="AI18" s="98" t="s">
        <v>75</v>
      </c>
    </row>
    <row r="19" s="34" customFormat="1" ht="26" customHeight="1" spans="1:35">
      <c r="A19" s="43" t="s">
        <v>76</v>
      </c>
      <c r="B19" s="44" t="s">
        <v>31</v>
      </c>
      <c r="C19" s="44" t="s">
        <v>77</v>
      </c>
      <c r="D19" s="44" t="s">
        <v>77</v>
      </c>
      <c r="E19" s="44" t="s">
        <v>77</v>
      </c>
      <c r="F19" s="47" t="s">
        <v>77</v>
      </c>
      <c r="G19" s="47" t="s">
        <v>77</v>
      </c>
      <c r="H19" s="47" t="s">
        <v>77</v>
      </c>
      <c r="I19" s="47" t="s">
        <v>77</v>
      </c>
      <c r="J19" s="47" t="s">
        <v>77</v>
      </c>
      <c r="K19" s="47" t="s">
        <v>77</v>
      </c>
      <c r="L19" s="47" t="s">
        <v>77</v>
      </c>
      <c r="M19" s="47" t="s">
        <v>77</v>
      </c>
      <c r="N19" s="47" t="s">
        <v>77</v>
      </c>
      <c r="O19" s="47" t="s">
        <v>77</v>
      </c>
      <c r="P19" s="47" t="s">
        <v>77</v>
      </c>
      <c r="Q19" s="47" t="s">
        <v>77</v>
      </c>
      <c r="R19" s="47" t="s">
        <v>77</v>
      </c>
      <c r="S19" s="47" t="s">
        <v>77</v>
      </c>
      <c r="T19" s="47" t="s">
        <v>77</v>
      </c>
      <c r="U19" s="47" t="s">
        <v>77</v>
      </c>
      <c r="V19" s="47" t="s">
        <v>77</v>
      </c>
      <c r="W19" s="47" t="s">
        <v>77</v>
      </c>
      <c r="X19" s="47" t="s">
        <v>77</v>
      </c>
      <c r="Y19" s="47" t="s">
        <v>77</v>
      </c>
      <c r="Z19" s="47" t="s">
        <v>77</v>
      </c>
      <c r="AA19" s="47" t="s">
        <v>77</v>
      </c>
      <c r="AB19" s="47" t="s">
        <v>77</v>
      </c>
      <c r="AC19" s="47" t="s">
        <v>77</v>
      </c>
      <c r="AD19" s="47" t="s">
        <v>77</v>
      </c>
      <c r="AE19" s="47" t="s">
        <v>77</v>
      </c>
      <c r="AF19" s="47" t="s">
        <v>77</v>
      </c>
      <c r="AG19" s="47" t="s">
        <v>77</v>
      </c>
      <c r="AH19" s="92" t="s">
        <v>77</v>
      </c>
      <c r="AI19" s="92" t="s">
        <v>77</v>
      </c>
    </row>
    <row r="20" s="34" customFormat="1" ht="26" customHeight="1" spans="1:35">
      <c r="A20" s="45" t="s">
        <v>78</v>
      </c>
      <c r="B20" s="46" t="s">
        <v>31</v>
      </c>
      <c r="C20" s="46" t="s">
        <v>79</v>
      </c>
      <c r="D20" s="54" t="s">
        <v>80</v>
      </c>
      <c r="E20" s="54" t="s">
        <v>80</v>
      </c>
      <c r="F20" s="54" t="s">
        <v>81</v>
      </c>
      <c r="G20" s="54" t="s">
        <v>80</v>
      </c>
      <c r="H20" s="97" t="s">
        <v>82</v>
      </c>
      <c r="I20" s="97" t="s">
        <v>82</v>
      </c>
      <c r="J20" s="97" t="s">
        <v>82</v>
      </c>
      <c r="K20" s="97" t="s">
        <v>82</v>
      </c>
      <c r="L20" s="97" t="s">
        <v>82</v>
      </c>
      <c r="M20" s="97" t="s">
        <v>82</v>
      </c>
      <c r="N20" s="97" t="s">
        <v>82</v>
      </c>
      <c r="O20" s="97" t="s">
        <v>82</v>
      </c>
      <c r="P20" s="97" t="s">
        <v>82</v>
      </c>
      <c r="Q20" s="97" t="s">
        <v>82</v>
      </c>
      <c r="R20" s="97" t="s">
        <v>82</v>
      </c>
      <c r="S20" s="54" t="s">
        <v>82</v>
      </c>
      <c r="T20" s="54" t="s">
        <v>82</v>
      </c>
      <c r="U20" s="54" t="s">
        <v>82</v>
      </c>
      <c r="V20" s="54" t="s">
        <v>82</v>
      </c>
      <c r="W20" s="97" t="s">
        <v>82</v>
      </c>
      <c r="X20" s="97" t="s">
        <v>82</v>
      </c>
      <c r="Y20" s="97" t="s">
        <v>82</v>
      </c>
      <c r="Z20" s="97" t="s">
        <v>82</v>
      </c>
      <c r="AA20" s="54" t="s">
        <v>82</v>
      </c>
      <c r="AB20" s="97" t="s">
        <v>82</v>
      </c>
      <c r="AC20" s="97" t="s">
        <v>82</v>
      </c>
      <c r="AD20" s="97" t="s">
        <v>82</v>
      </c>
      <c r="AE20" s="97" t="s">
        <v>82</v>
      </c>
      <c r="AF20" s="97" t="s">
        <v>82</v>
      </c>
      <c r="AG20" s="97" t="s">
        <v>82</v>
      </c>
      <c r="AH20" s="98" t="s">
        <v>82</v>
      </c>
      <c r="AI20" s="98" t="s">
        <v>82</v>
      </c>
    </row>
    <row r="21" s="34" customFormat="1" ht="26" customHeight="1" spans="1:35">
      <c r="A21" s="43" t="s">
        <v>83</v>
      </c>
      <c r="B21" s="44" t="s">
        <v>84</v>
      </c>
      <c r="C21" s="59">
        <v>15</v>
      </c>
      <c r="D21" s="59">
        <v>15</v>
      </c>
      <c r="E21" s="59">
        <v>15</v>
      </c>
      <c r="F21" s="47">
        <v>15</v>
      </c>
      <c r="G21" s="47">
        <v>15</v>
      </c>
      <c r="H21" s="47">
        <v>15</v>
      </c>
      <c r="I21" s="47">
        <v>15</v>
      </c>
      <c r="J21" s="47">
        <v>15</v>
      </c>
      <c r="K21" s="47">
        <v>15</v>
      </c>
      <c r="L21" s="47">
        <v>15</v>
      </c>
      <c r="M21" s="47">
        <v>15</v>
      </c>
      <c r="N21" s="47">
        <v>15</v>
      </c>
      <c r="O21" s="47">
        <v>15</v>
      </c>
      <c r="P21" s="47">
        <v>15</v>
      </c>
      <c r="Q21" s="47">
        <v>15</v>
      </c>
      <c r="R21" s="47">
        <v>15</v>
      </c>
      <c r="S21" s="47">
        <v>15</v>
      </c>
      <c r="T21" s="47">
        <v>15</v>
      </c>
      <c r="U21" s="47">
        <v>15</v>
      </c>
      <c r="V21" s="47">
        <v>15</v>
      </c>
      <c r="W21" s="47">
        <v>15</v>
      </c>
      <c r="X21" s="47">
        <v>15</v>
      </c>
      <c r="Y21" s="47">
        <v>15</v>
      </c>
      <c r="Z21" s="47">
        <v>15</v>
      </c>
      <c r="AA21" s="47">
        <v>15</v>
      </c>
      <c r="AB21" s="47">
        <v>15</v>
      </c>
      <c r="AC21" s="47">
        <v>15</v>
      </c>
      <c r="AD21" s="47">
        <v>15</v>
      </c>
      <c r="AE21" s="47">
        <v>15</v>
      </c>
      <c r="AF21" s="47">
        <v>15</v>
      </c>
      <c r="AG21" s="47">
        <v>15</v>
      </c>
      <c r="AH21" s="92">
        <v>15</v>
      </c>
      <c r="AI21" s="92">
        <v>15</v>
      </c>
    </row>
    <row r="22" s="34" customFormat="1" ht="26" customHeight="1" spans="1:35">
      <c r="A22" s="45" t="s">
        <v>85</v>
      </c>
      <c r="B22" s="46" t="s">
        <v>86</v>
      </c>
      <c r="C22" s="60">
        <v>84</v>
      </c>
      <c r="D22" s="60">
        <v>247.6</v>
      </c>
      <c r="E22" s="60">
        <v>495.2</v>
      </c>
      <c r="F22" s="61">
        <v>140</v>
      </c>
      <c r="G22" s="61">
        <v>217</v>
      </c>
      <c r="H22" s="61">
        <v>300</v>
      </c>
      <c r="I22" s="61">
        <v>336.7</v>
      </c>
      <c r="J22" s="61">
        <v>343.3</v>
      </c>
      <c r="K22" s="61">
        <v>289</v>
      </c>
      <c r="L22" s="61">
        <v>289</v>
      </c>
      <c r="M22" s="61">
        <v>370</v>
      </c>
      <c r="N22" s="61">
        <v>370</v>
      </c>
      <c r="O22" s="61">
        <v>546</v>
      </c>
      <c r="P22" s="61">
        <v>546</v>
      </c>
      <c r="Q22" s="61">
        <v>758.9</v>
      </c>
      <c r="R22" s="61">
        <v>758.9</v>
      </c>
      <c r="S22" s="61">
        <v>525</v>
      </c>
      <c r="T22" s="61">
        <v>378</v>
      </c>
      <c r="U22" s="61">
        <v>378</v>
      </c>
      <c r="V22" s="61">
        <v>378</v>
      </c>
      <c r="W22" s="61">
        <v>525</v>
      </c>
      <c r="X22" s="61">
        <v>525</v>
      </c>
      <c r="Y22" s="61">
        <v>720</v>
      </c>
      <c r="Z22" s="61">
        <v>720</v>
      </c>
      <c r="AA22" s="61">
        <v>762.4</v>
      </c>
      <c r="AB22" s="61">
        <v>660</v>
      </c>
      <c r="AC22" s="61">
        <v>660</v>
      </c>
      <c r="AD22" s="61">
        <v>660</v>
      </c>
      <c r="AE22" s="61">
        <v>660</v>
      </c>
      <c r="AF22" s="61">
        <v>920</v>
      </c>
      <c r="AG22" s="61">
        <v>920</v>
      </c>
      <c r="AH22" s="94">
        <v>1325</v>
      </c>
      <c r="AI22" s="94">
        <v>1325</v>
      </c>
    </row>
    <row r="23" s="34" customFormat="1" ht="26" customHeight="1" spans="1:35">
      <c r="A23" s="43" t="s">
        <v>87</v>
      </c>
      <c r="B23" s="44" t="s">
        <v>86</v>
      </c>
      <c r="C23" s="62">
        <v>97</v>
      </c>
      <c r="D23" s="62">
        <v>259.6</v>
      </c>
      <c r="E23" s="62">
        <v>507.2</v>
      </c>
      <c r="F23" s="63">
        <v>150</v>
      </c>
      <c r="G23" s="63">
        <v>227</v>
      </c>
      <c r="H23" s="63">
        <v>310</v>
      </c>
      <c r="I23" s="63">
        <v>364.5</v>
      </c>
      <c r="J23" s="63">
        <v>371.5</v>
      </c>
      <c r="K23" s="63">
        <v>318</v>
      </c>
      <c r="L23" s="63">
        <v>318</v>
      </c>
      <c r="M23" s="63">
        <v>388</v>
      </c>
      <c r="N23" s="63">
        <v>388</v>
      </c>
      <c r="O23" s="63">
        <v>574</v>
      </c>
      <c r="P23" s="63">
        <v>574</v>
      </c>
      <c r="Q23" s="63">
        <v>776.9</v>
      </c>
      <c r="R23" s="63">
        <v>776.9</v>
      </c>
      <c r="S23" s="63">
        <v>567</v>
      </c>
      <c r="T23" s="63">
        <v>396</v>
      </c>
      <c r="U23" s="63">
        <v>396</v>
      </c>
      <c r="V23" s="63">
        <v>396</v>
      </c>
      <c r="W23" s="63">
        <v>567</v>
      </c>
      <c r="X23" s="63">
        <v>567</v>
      </c>
      <c r="Y23" s="63">
        <v>760</v>
      </c>
      <c r="Z23" s="63">
        <v>760</v>
      </c>
      <c r="AA23" s="63">
        <v>780.4</v>
      </c>
      <c r="AB23" s="63">
        <v>705</v>
      </c>
      <c r="AC23" s="63">
        <v>705</v>
      </c>
      <c r="AD23" s="63">
        <v>705</v>
      </c>
      <c r="AE23" s="63">
        <v>705</v>
      </c>
      <c r="AF23" s="63">
        <v>960</v>
      </c>
      <c r="AG23" s="63">
        <v>960</v>
      </c>
      <c r="AH23" s="95">
        <v>1372</v>
      </c>
      <c r="AI23" s="95">
        <v>1372</v>
      </c>
    </row>
    <row r="24" s="34" customFormat="1" ht="26" customHeight="1" spans="1:35">
      <c r="A24" s="45" t="s">
        <v>88</v>
      </c>
      <c r="B24" s="46" t="s">
        <v>89</v>
      </c>
      <c r="C24" s="46" t="s">
        <v>90</v>
      </c>
      <c r="D24" s="46" t="s">
        <v>91</v>
      </c>
      <c r="E24" s="46" t="s">
        <v>92</v>
      </c>
      <c r="F24" s="54" t="s">
        <v>93</v>
      </c>
      <c r="G24" s="54" t="s">
        <v>94</v>
      </c>
      <c r="H24" s="54" t="s">
        <v>95</v>
      </c>
      <c r="I24" s="54" t="s">
        <v>96</v>
      </c>
      <c r="J24" s="54" t="s">
        <v>97</v>
      </c>
      <c r="K24" s="54" t="s">
        <v>98</v>
      </c>
      <c r="L24" s="54" t="s">
        <v>98</v>
      </c>
      <c r="M24" s="54" t="s">
        <v>99</v>
      </c>
      <c r="N24" s="54" t="s">
        <v>99</v>
      </c>
      <c r="O24" s="54" t="s">
        <v>100</v>
      </c>
      <c r="P24" s="54" t="s">
        <v>100</v>
      </c>
      <c r="Q24" s="54" t="s">
        <v>101</v>
      </c>
      <c r="R24" s="54" t="s">
        <v>101</v>
      </c>
      <c r="S24" s="54" t="s">
        <v>102</v>
      </c>
      <c r="T24" s="54" t="s">
        <v>103</v>
      </c>
      <c r="U24" s="54" t="s">
        <v>103</v>
      </c>
      <c r="V24" s="54" t="s">
        <v>103</v>
      </c>
      <c r="W24" s="54" t="s">
        <v>102</v>
      </c>
      <c r="X24" s="54" t="s">
        <v>102</v>
      </c>
      <c r="Y24" s="54" t="s">
        <v>104</v>
      </c>
      <c r="Z24" s="54" t="s">
        <v>104</v>
      </c>
      <c r="AA24" s="54" t="s">
        <v>105</v>
      </c>
      <c r="AB24" s="54" t="s">
        <v>106</v>
      </c>
      <c r="AC24" s="54" t="s">
        <v>106</v>
      </c>
      <c r="AD24" s="54" t="s">
        <v>106</v>
      </c>
      <c r="AE24" s="54" t="s">
        <v>106</v>
      </c>
      <c r="AF24" s="54" t="s">
        <v>107</v>
      </c>
      <c r="AG24" s="54" t="s">
        <v>107</v>
      </c>
      <c r="AH24" s="93" t="s">
        <v>108</v>
      </c>
      <c r="AI24" s="93" t="s">
        <v>108</v>
      </c>
    </row>
    <row r="25" s="34" customFormat="1" ht="26" customHeight="1" spans="1:35">
      <c r="A25" s="43" t="s">
        <v>109</v>
      </c>
      <c r="B25" s="44" t="s">
        <v>89</v>
      </c>
      <c r="C25" s="44" t="s">
        <v>110</v>
      </c>
      <c r="D25" s="44" t="s">
        <v>111</v>
      </c>
      <c r="E25" s="44" t="s">
        <v>112</v>
      </c>
      <c r="F25" s="47" t="s">
        <v>94</v>
      </c>
      <c r="G25" s="47" t="s">
        <v>113</v>
      </c>
      <c r="H25" s="47" t="s">
        <v>114</v>
      </c>
      <c r="I25" s="47" t="s">
        <v>115</v>
      </c>
      <c r="J25" s="47" t="s">
        <v>116</v>
      </c>
      <c r="K25" s="47" t="s">
        <v>117</v>
      </c>
      <c r="L25" s="47" t="s">
        <v>117</v>
      </c>
      <c r="M25" s="47" t="s">
        <v>118</v>
      </c>
      <c r="N25" s="47" t="s">
        <v>118</v>
      </c>
      <c r="O25" s="47" t="s">
        <v>119</v>
      </c>
      <c r="P25" s="47" t="s">
        <v>119</v>
      </c>
      <c r="Q25" s="47" t="s">
        <v>120</v>
      </c>
      <c r="R25" s="47" t="s">
        <v>120</v>
      </c>
      <c r="S25" s="47" t="s">
        <v>121</v>
      </c>
      <c r="T25" s="47" t="s">
        <v>122</v>
      </c>
      <c r="U25" s="47" t="s">
        <v>122</v>
      </c>
      <c r="V25" s="47" t="s">
        <v>122</v>
      </c>
      <c r="W25" s="47" t="s">
        <v>121</v>
      </c>
      <c r="X25" s="47" t="s">
        <v>121</v>
      </c>
      <c r="Y25" s="47" t="s">
        <v>123</v>
      </c>
      <c r="Z25" s="47" t="s">
        <v>123</v>
      </c>
      <c r="AA25" s="47" t="s">
        <v>124</v>
      </c>
      <c r="AB25" s="47" t="s">
        <v>125</v>
      </c>
      <c r="AC25" s="47" t="s">
        <v>125</v>
      </c>
      <c r="AD25" s="47" t="s">
        <v>125</v>
      </c>
      <c r="AE25" s="47" t="s">
        <v>125</v>
      </c>
      <c r="AF25" s="47" t="s">
        <v>126</v>
      </c>
      <c r="AG25" s="47" t="s">
        <v>126</v>
      </c>
      <c r="AH25" s="92" t="s">
        <v>127</v>
      </c>
      <c r="AI25" s="92" t="s">
        <v>127</v>
      </c>
    </row>
    <row r="26" s="34" customFormat="1" ht="26" customHeight="1" spans="1:35">
      <c r="A26" s="45" t="s">
        <v>128</v>
      </c>
      <c r="B26" s="46" t="s">
        <v>129</v>
      </c>
      <c r="C26" s="46">
        <f>C27*0.25</f>
        <v>75</v>
      </c>
      <c r="D26" s="46">
        <f>D27*0.25</f>
        <v>75</v>
      </c>
      <c r="E26" s="46">
        <f>E27*0.25</f>
        <v>75</v>
      </c>
      <c r="F26" s="46">
        <f>F27*0.25</f>
        <v>125</v>
      </c>
      <c r="G26" s="46">
        <f t="shared" ref="G26:P26" si="3">G27*0.25</f>
        <v>125</v>
      </c>
      <c r="H26" s="46">
        <f t="shared" si="3"/>
        <v>125</v>
      </c>
      <c r="I26" s="46">
        <f t="shared" si="3"/>
        <v>125</v>
      </c>
      <c r="J26" s="46">
        <f t="shared" si="3"/>
        <v>125</v>
      </c>
      <c r="K26" s="46">
        <f t="shared" si="3"/>
        <v>200</v>
      </c>
      <c r="L26" s="46">
        <f t="shared" si="3"/>
        <v>200</v>
      </c>
      <c r="M26" s="46">
        <f t="shared" si="3"/>
        <v>200</v>
      </c>
      <c r="N26" s="46">
        <f t="shared" si="3"/>
        <v>200</v>
      </c>
      <c r="O26" s="46">
        <f t="shared" si="3"/>
        <v>250</v>
      </c>
      <c r="P26" s="46">
        <f t="shared" si="3"/>
        <v>250</v>
      </c>
      <c r="Q26" s="46">
        <f t="shared" ref="Q26:V26" si="4">Q27*0.25</f>
        <v>225</v>
      </c>
      <c r="R26" s="46">
        <f t="shared" si="4"/>
        <v>225</v>
      </c>
      <c r="S26" s="46">
        <f t="shared" si="4"/>
        <v>225</v>
      </c>
      <c r="T26" s="46">
        <f t="shared" si="4"/>
        <v>225</v>
      </c>
      <c r="U26" s="46">
        <f t="shared" si="4"/>
        <v>225</v>
      </c>
      <c r="V26" s="46">
        <f t="shared" si="4"/>
        <v>225</v>
      </c>
      <c r="W26" s="46">
        <f t="shared" ref="W26:AI26" si="5">W27*0.25</f>
        <v>225</v>
      </c>
      <c r="X26" s="46">
        <f t="shared" si="5"/>
        <v>225</v>
      </c>
      <c r="Y26" s="46">
        <f t="shared" si="5"/>
        <v>250</v>
      </c>
      <c r="Z26" s="46">
        <f t="shared" si="5"/>
        <v>250</v>
      </c>
      <c r="AA26" s="46">
        <f t="shared" si="5"/>
        <v>225</v>
      </c>
      <c r="AB26" s="46">
        <f t="shared" si="5"/>
        <v>225</v>
      </c>
      <c r="AC26" s="46">
        <f t="shared" si="5"/>
        <v>225</v>
      </c>
      <c r="AD26" s="46">
        <f t="shared" si="5"/>
        <v>225</v>
      </c>
      <c r="AE26" s="46">
        <f t="shared" si="5"/>
        <v>225</v>
      </c>
      <c r="AF26" s="46">
        <f t="shared" si="5"/>
        <v>250</v>
      </c>
      <c r="AG26" s="46">
        <f t="shared" si="5"/>
        <v>250</v>
      </c>
      <c r="AH26" s="46">
        <f t="shared" si="5"/>
        <v>1250</v>
      </c>
      <c r="AI26" s="46">
        <f t="shared" si="5"/>
        <v>1250</v>
      </c>
    </row>
    <row r="27" s="34" customFormat="1" ht="26" customHeight="1" spans="1:35">
      <c r="A27" s="43" t="s">
        <v>130</v>
      </c>
      <c r="B27" s="44" t="s">
        <v>129</v>
      </c>
      <c r="C27" s="44">
        <v>300</v>
      </c>
      <c r="D27" s="44">
        <v>300</v>
      </c>
      <c r="E27" s="44">
        <v>300</v>
      </c>
      <c r="F27" s="47">
        <v>500</v>
      </c>
      <c r="G27" s="47">
        <v>500</v>
      </c>
      <c r="H27" s="47">
        <v>500</v>
      </c>
      <c r="I27" s="47">
        <v>500</v>
      </c>
      <c r="J27" s="47">
        <v>500</v>
      </c>
      <c r="K27" s="47">
        <v>800</v>
      </c>
      <c r="L27" s="47">
        <v>800</v>
      </c>
      <c r="M27" s="47">
        <v>800</v>
      </c>
      <c r="N27" s="47">
        <v>800</v>
      </c>
      <c r="O27" s="47">
        <v>1000</v>
      </c>
      <c r="P27" s="47">
        <v>1000</v>
      </c>
      <c r="Q27" s="47">
        <v>900</v>
      </c>
      <c r="R27" s="47">
        <v>900</v>
      </c>
      <c r="S27" s="47">
        <v>900</v>
      </c>
      <c r="T27" s="47">
        <v>900</v>
      </c>
      <c r="U27" s="47">
        <v>900</v>
      </c>
      <c r="V27" s="47">
        <v>900</v>
      </c>
      <c r="W27" s="47">
        <v>900</v>
      </c>
      <c r="X27" s="47">
        <v>900</v>
      </c>
      <c r="Y27" s="47">
        <v>1000</v>
      </c>
      <c r="Z27" s="47">
        <v>1000</v>
      </c>
      <c r="AA27" s="47">
        <v>900</v>
      </c>
      <c r="AB27" s="47">
        <v>900</v>
      </c>
      <c r="AC27" s="47">
        <v>900</v>
      </c>
      <c r="AD27" s="47">
        <v>900</v>
      </c>
      <c r="AE27" s="47">
        <v>900</v>
      </c>
      <c r="AF27" s="47">
        <v>1000</v>
      </c>
      <c r="AG27" s="47">
        <v>1000</v>
      </c>
      <c r="AH27" s="92">
        <v>5000</v>
      </c>
      <c r="AI27" s="92">
        <v>5000</v>
      </c>
    </row>
    <row r="28" s="34" customFormat="1" ht="26" customHeight="1" spans="1:209">
      <c r="A28" s="64" t="s">
        <v>131</v>
      </c>
      <c r="B28" s="65" t="s">
        <v>132</v>
      </c>
      <c r="C28" s="46" t="s">
        <v>133</v>
      </c>
      <c r="D28" s="46" t="s">
        <v>133</v>
      </c>
      <c r="E28" s="46" t="s">
        <v>133</v>
      </c>
      <c r="F28" s="54" t="s">
        <v>133</v>
      </c>
      <c r="G28" s="54" t="s">
        <v>133</v>
      </c>
      <c r="H28" s="54" t="s">
        <v>133</v>
      </c>
      <c r="I28" s="54" t="s">
        <v>133</v>
      </c>
      <c r="J28" s="54" t="s">
        <v>133</v>
      </c>
      <c r="K28" s="54" t="s">
        <v>133</v>
      </c>
      <c r="L28" s="54" t="s">
        <v>133</v>
      </c>
      <c r="M28" s="54" t="s">
        <v>133</v>
      </c>
      <c r="N28" s="54" t="s">
        <v>133</v>
      </c>
      <c r="O28" s="54" t="s">
        <v>134</v>
      </c>
      <c r="P28" s="54" t="s">
        <v>134</v>
      </c>
      <c r="Q28" s="54" t="s">
        <v>133</v>
      </c>
      <c r="R28" s="54" t="s">
        <v>133</v>
      </c>
      <c r="S28" s="54" t="s">
        <v>133</v>
      </c>
      <c r="T28" s="54" t="s">
        <v>133</v>
      </c>
      <c r="U28" s="54" t="s">
        <v>133</v>
      </c>
      <c r="V28" s="54" t="s">
        <v>133</v>
      </c>
      <c r="W28" s="54" t="s">
        <v>133</v>
      </c>
      <c r="X28" s="54" t="s">
        <v>133</v>
      </c>
      <c r="Y28" s="54" t="s">
        <v>134</v>
      </c>
      <c r="Z28" s="54" t="s">
        <v>134</v>
      </c>
      <c r="AA28" s="54" t="s">
        <v>133</v>
      </c>
      <c r="AB28" s="54" t="s">
        <v>133</v>
      </c>
      <c r="AC28" s="54" t="s">
        <v>133</v>
      </c>
      <c r="AD28" s="54" t="s">
        <v>133</v>
      </c>
      <c r="AE28" s="54" t="s">
        <v>133</v>
      </c>
      <c r="AF28" s="54" t="s">
        <v>134</v>
      </c>
      <c r="AG28" s="54" t="s">
        <v>134</v>
      </c>
      <c r="AH28" s="93" t="s">
        <v>133</v>
      </c>
      <c r="AI28" s="93" t="s">
        <v>133</v>
      </c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  <c r="BF28" s="37"/>
      <c r="BG28" s="37"/>
      <c r="BH28" s="37"/>
      <c r="BI28" s="37"/>
      <c r="BJ28" s="37"/>
      <c r="BK28" s="37"/>
      <c r="BL28" s="37"/>
      <c r="BM28" s="37"/>
      <c r="BN28" s="37"/>
      <c r="BO28" s="37"/>
      <c r="BP28" s="37"/>
      <c r="BQ28" s="37"/>
      <c r="BR28" s="37"/>
      <c r="BS28" s="37"/>
      <c r="BT28" s="37"/>
      <c r="BU28" s="37"/>
      <c r="BV28" s="37"/>
      <c r="BW28" s="37"/>
      <c r="BX28" s="37"/>
      <c r="BY28" s="37"/>
      <c r="BZ28" s="37"/>
      <c r="CA28" s="37"/>
      <c r="CB28" s="37"/>
      <c r="CC28" s="37"/>
      <c r="CD28" s="37"/>
      <c r="CE28" s="37"/>
      <c r="CF28" s="37"/>
      <c r="CG28" s="37"/>
      <c r="CH28" s="37"/>
      <c r="CI28" s="37"/>
      <c r="CJ28" s="37"/>
      <c r="CK28" s="37"/>
      <c r="CL28" s="37"/>
      <c r="CM28" s="37"/>
      <c r="CN28" s="37"/>
      <c r="CO28" s="37"/>
      <c r="CP28" s="37"/>
      <c r="CQ28" s="37"/>
      <c r="CR28" s="37"/>
      <c r="CS28" s="37"/>
      <c r="CT28" s="37"/>
      <c r="CU28" s="37"/>
      <c r="CV28" s="37"/>
      <c r="CW28" s="37"/>
      <c r="CX28" s="37"/>
      <c r="CY28" s="37"/>
      <c r="CZ28" s="37"/>
      <c r="DA28" s="37"/>
      <c r="DB28" s="37"/>
      <c r="DC28" s="37"/>
      <c r="DD28" s="37"/>
      <c r="DE28" s="37"/>
      <c r="DF28" s="37"/>
      <c r="DG28" s="37"/>
      <c r="DH28" s="37"/>
      <c r="DI28" s="37"/>
      <c r="DJ28" s="37"/>
      <c r="DK28" s="37"/>
      <c r="DL28" s="37"/>
      <c r="DM28" s="37"/>
      <c r="DN28" s="37"/>
      <c r="DO28" s="37"/>
      <c r="DP28" s="37"/>
      <c r="DQ28" s="37"/>
      <c r="DR28" s="37"/>
      <c r="DS28" s="37"/>
      <c r="DT28" s="37"/>
      <c r="DU28" s="37"/>
      <c r="DV28" s="37"/>
      <c r="DW28" s="37"/>
      <c r="DX28" s="37"/>
      <c r="DY28" s="37"/>
      <c r="DZ28" s="37"/>
      <c r="EA28" s="37"/>
      <c r="EB28" s="37"/>
      <c r="EC28" s="37"/>
      <c r="ED28" s="37"/>
      <c r="EE28" s="37"/>
      <c r="EF28" s="37"/>
      <c r="EG28" s="37"/>
      <c r="EH28" s="37"/>
      <c r="EI28" s="37"/>
      <c r="EJ28" s="37"/>
      <c r="EK28" s="37"/>
      <c r="EL28" s="37"/>
      <c r="EM28" s="37"/>
      <c r="EN28" s="37"/>
      <c r="EO28" s="37"/>
      <c r="EP28" s="37"/>
      <c r="EQ28" s="37"/>
      <c r="ER28" s="37"/>
      <c r="ES28" s="37"/>
      <c r="ET28" s="37"/>
      <c r="EU28" s="37"/>
      <c r="EV28" s="37"/>
      <c r="EW28" s="37"/>
      <c r="EX28" s="37"/>
      <c r="EY28" s="37"/>
      <c r="EZ28" s="37"/>
      <c r="FA28" s="37"/>
      <c r="FB28" s="37"/>
      <c r="FC28" s="37"/>
      <c r="FD28" s="37"/>
      <c r="FE28" s="37"/>
      <c r="FF28" s="37"/>
      <c r="FG28" s="37"/>
      <c r="FH28" s="37"/>
      <c r="FI28" s="37"/>
      <c r="FJ28" s="37"/>
      <c r="FK28" s="37"/>
      <c r="FL28" s="37"/>
      <c r="FM28" s="37"/>
      <c r="FN28" s="37"/>
      <c r="FO28" s="37"/>
      <c r="FP28" s="37"/>
      <c r="FQ28" s="37"/>
      <c r="FR28" s="37"/>
      <c r="FS28" s="37"/>
      <c r="FT28" s="37"/>
      <c r="FU28" s="37"/>
      <c r="FV28" s="37"/>
      <c r="FW28" s="37"/>
      <c r="FX28" s="37"/>
      <c r="FY28" s="37"/>
      <c r="FZ28" s="37"/>
      <c r="GA28" s="37"/>
      <c r="GB28" s="37"/>
      <c r="GC28" s="37"/>
      <c r="GD28" s="37"/>
      <c r="GE28" s="37"/>
      <c r="GF28" s="37"/>
      <c r="GG28" s="37"/>
      <c r="GH28" s="37"/>
      <c r="GI28" s="37"/>
      <c r="GJ28" s="37"/>
      <c r="GK28" s="37"/>
      <c r="GL28" s="37"/>
      <c r="GM28" s="37"/>
      <c r="GN28" s="37"/>
      <c r="GO28" s="37"/>
      <c r="GP28" s="37"/>
      <c r="GQ28" s="37"/>
      <c r="GR28" s="37"/>
      <c r="GS28" s="37"/>
      <c r="GT28" s="37"/>
      <c r="GU28" s="37"/>
      <c r="GV28" s="37"/>
      <c r="GW28" s="37"/>
      <c r="GX28" s="37"/>
      <c r="GY28" s="37"/>
      <c r="GZ28" s="37"/>
      <c r="HA28" s="37"/>
    </row>
    <row r="29" s="34" customFormat="1" ht="26" customHeight="1" spans="1:209">
      <c r="A29" s="43" t="s">
        <v>135</v>
      </c>
      <c r="B29" s="44" t="s">
        <v>31</v>
      </c>
      <c r="C29" s="44" t="s">
        <v>136</v>
      </c>
      <c r="D29" s="44" t="s">
        <v>136</v>
      </c>
      <c r="E29" s="44" t="s">
        <v>136</v>
      </c>
      <c r="F29" s="44" t="s">
        <v>136</v>
      </c>
      <c r="G29" s="44" t="s">
        <v>136</v>
      </c>
      <c r="H29" s="44" t="s">
        <v>136</v>
      </c>
      <c r="I29" s="44" t="s">
        <v>136</v>
      </c>
      <c r="J29" s="44" t="s">
        <v>136</v>
      </c>
      <c r="K29" s="47" t="s">
        <v>137</v>
      </c>
      <c r="L29" s="47" t="s">
        <v>138</v>
      </c>
      <c r="M29" s="47" t="s">
        <v>137</v>
      </c>
      <c r="N29" s="47" t="s">
        <v>138</v>
      </c>
      <c r="O29" s="47" t="s">
        <v>137</v>
      </c>
      <c r="P29" s="47" t="s">
        <v>138</v>
      </c>
      <c r="Q29" s="47" t="s">
        <v>138</v>
      </c>
      <c r="R29" s="47" t="s">
        <v>138</v>
      </c>
      <c r="S29" s="47" t="s">
        <v>138</v>
      </c>
      <c r="T29" s="47" t="s">
        <v>137</v>
      </c>
      <c r="U29" s="47" t="s">
        <v>138</v>
      </c>
      <c r="V29" s="47" t="s">
        <v>138</v>
      </c>
      <c r="W29" s="47" t="s">
        <v>137</v>
      </c>
      <c r="X29" s="47" t="s">
        <v>138</v>
      </c>
      <c r="Y29" s="47" t="s">
        <v>137</v>
      </c>
      <c r="Z29" s="47" t="s">
        <v>138</v>
      </c>
      <c r="AA29" s="47" t="s">
        <v>138</v>
      </c>
      <c r="AB29" s="47" t="s">
        <v>138</v>
      </c>
      <c r="AC29" s="47" t="s">
        <v>137</v>
      </c>
      <c r="AD29" s="47" t="s">
        <v>137</v>
      </c>
      <c r="AE29" s="47" t="s">
        <v>138</v>
      </c>
      <c r="AF29" s="47" t="s">
        <v>137</v>
      </c>
      <c r="AG29" s="47" t="s">
        <v>138</v>
      </c>
      <c r="AH29" s="47" t="s">
        <v>137</v>
      </c>
      <c r="AI29" s="47" t="s">
        <v>138</v>
      </c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  <c r="BF29" s="37"/>
      <c r="BG29" s="37"/>
      <c r="BH29" s="37"/>
      <c r="BI29" s="37"/>
      <c r="BJ29" s="37"/>
      <c r="BK29" s="37"/>
      <c r="BL29" s="37"/>
      <c r="BM29" s="37"/>
      <c r="BN29" s="37"/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37"/>
      <c r="CH29" s="37"/>
      <c r="CI29" s="37"/>
      <c r="CJ29" s="37"/>
      <c r="CK29" s="37"/>
      <c r="CL29" s="37"/>
      <c r="CM29" s="37"/>
      <c r="CN29" s="37"/>
      <c r="CO29" s="37"/>
      <c r="CP29" s="37"/>
      <c r="CQ29" s="3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7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  <c r="EO29" s="37"/>
      <c r="EP29" s="37"/>
      <c r="EQ29" s="37"/>
      <c r="ER29" s="37"/>
      <c r="ES29" s="37"/>
      <c r="ET29" s="37"/>
      <c r="EU29" s="37"/>
      <c r="EV29" s="37"/>
      <c r="EW29" s="37"/>
      <c r="EX29" s="37"/>
      <c r="EY29" s="37"/>
      <c r="EZ29" s="37"/>
      <c r="FA29" s="37"/>
      <c r="FB29" s="37"/>
      <c r="FC29" s="37"/>
      <c r="FD29" s="37"/>
      <c r="FE29" s="37"/>
      <c r="FF29" s="37"/>
      <c r="FG29" s="37"/>
      <c r="FH29" s="37"/>
      <c r="FI29" s="37"/>
      <c r="FJ29" s="37"/>
      <c r="FK29" s="37"/>
      <c r="FL29" s="37"/>
      <c r="FM29" s="37"/>
      <c r="FN29" s="37"/>
      <c r="FO29" s="37"/>
      <c r="FP29" s="37"/>
      <c r="FQ29" s="37"/>
      <c r="FR29" s="37"/>
      <c r="FS29" s="37"/>
      <c r="FT29" s="37"/>
      <c r="FU29" s="37"/>
      <c r="FV29" s="37"/>
      <c r="FW29" s="37"/>
      <c r="FX29" s="37"/>
      <c r="FY29" s="37"/>
      <c r="FZ29" s="37"/>
      <c r="GA29" s="37"/>
      <c r="GB29" s="37"/>
      <c r="GC29" s="37"/>
      <c r="GD29" s="37"/>
      <c r="GE29" s="37"/>
      <c r="GF29" s="37"/>
      <c r="GG29" s="37"/>
      <c r="GH29" s="37"/>
      <c r="GI29" s="37"/>
      <c r="GJ29" s="37"/>
      <c r="GK29" s="37"/>
      <c r="GL29" s="37"/>
      <c r="GM29" s="37"/>
      <c r="GN29" s="37"/>
      <c r="GO29" s="37"/>
      <c r="GP29" s="37"/>
      <c r="GQ29" s="37"/>
      <c r="GR29" s="37"/>
      <c r="GS29" s="37"/>
      <c r="GT29" s="37"/>
      <c r="GU29" s="37"/>
      <c r="GV29" s="37"/>
      <c r="GW29" s="37"/>
      <c r="GX29" s="37"/>
      <c r="GY29" s="37"/>
      <c r="GZ29" s="37"/>
      <c r="HA29" s="37"/>
    </row>
    <row r="30" s="36" customFormat="1" ht="26" customHeight="1" spans="1:209">
      <c r="A30" s="45" t="s">
        <v>139</v>
      </c>
      <c r="B30" s="46" t="s">
        <v>31</v>
      </c>
      <c r="C30" s="54" t="s">
        <v>140</v>
      </c>
      <c r="D30" s="54" t="s">
        <v>141</v>
      </c>
      <c r="E30" s="54" t="s">
        <v>141</v>
      </c>
      <c r="F30" s="54" t="s">
        <v>140</v>
      </c>
      <c r="G30" s="54" t="s">
        <v>140</v>
      </c>
      <c r="H30" s="54" t="s">
        <v>140</v>
      </c>
      <c r="I30" s="54" t="s">
        <v>141</v>
      </c>
      <c r="J30" s="54" t="s">
        <v>141</v>
      </c>
      <c r="K30" s="69" t="s">
        <v>140</v>
      </c>
      <c r="L30" s="54" t="s">
        <v>141</v>
      </c>
      <c r="M30" s="54" t="s">
        <v>141</v>
      </c>
      <c r="N30" s="54" t="s">
        <v>141</v>
      </c>
      <c r="O30" s="54" t="s">
        <v>140</v>
      </c>
      <c r="P30" s="54" t="s">
        <v>141</v>
      </c>
      <c r="Q30" s="54" t="s">
        <v>141</v>
      </c>
      <c r="R30" s="54" t="s">
        <v>141</v>
      </c>
      <c r="S30" s="54" t="s">
        <v>141</v>
      </c>
      <c r="T30" s="54" t="s">
        <v>141</v>
      </c>
      <c r="U30" s="54" t="s">
        <v>141</v>
      </c>
      <c r="V30" s="54" t="s">
        <v>141</v>
      </c>
      <c r="W30" s="54" t="s">
        <v>140</v>
      </c>
      <c r="X30" s="54" t="s">
        <v>141</v>
      </c>
      <c r="Y30" s="54" t="s">
        <v>140</v>
      </c>
      <c r="Z30" s="54" t="s">
        <v>141</v>
      </c>
      <c r="AA30" s="54" t="s">
        <v>141</v>
      </c>
      <c r="AB30" s="54" t="s">
        <v>141</v>
      </c>
      <c r="AC30" s="54" t="s">
        <v>140</v>
      </c>
      <c r="AD30" s="54" t="s">
        <v>140</v>
      </c>
      <c r="AE30" s="54" t="s">
        <v>141</v>
      </c>
      <c r="AF30" s="54" t="s">
        <v>140</v>
      </c>
      <c r="AG30" s="54" t="s">
        <v>141</v>
      </c>
      <c r="AH30" s="54" t="s">
        <v>140</v>
      </c>
      <c r="AI30" s="54" t="s">
        <v>140</v>
      </c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  <c r="BF30" s="37"/>
      <c r="BG30" s="37"/>
      <c r="BH30" s="37"/>
      <c r="BI30" s="37"/>
      <c r="BJ30" s="37"/>
      <c r="BK30" s="37"/>
      <c r="BL30" s="37"/>
      <c r="BM30" s="37"/>
      <c r="BN30" s="37"/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37"/>
      <c r="CH30" s="37"/>
      <c r="CI30" s="37"/>
      <c r="CJ30" s="37"/>
      <c r="CK30" s="37"/>
      <c r="CL30" s="37"/>
      <c r="CM30" s="37"/>
      <c r="CN30" s="37"/>
      <c r="CO30" s="37"/>
      <c r="CP30" s="37"/>
      <c r="CQ30" s="37"/>
      <c r="CR30" s="37"/>
      <c r="CS30" s="37"/>
      <c r="CT30" s="37"/>
      <c r="CU30" s="37"/>
      <c r="CV30" s="37"/>
      <c r="CW30" s="37"/>
      <c r="CX30" s="37"/>
      <c r="CY30" s="37"/>
      <c r="CZ30" s="37"/>
      <c r="DA30" s="37"/>
      <c r="DB30" s="37"/>
      <c r="DC30" s="37"/>
      <c r="DD30" s="37"/>
      <c r="DE30" s="37"/>
      <c r="DF30" s="37"/>
      <c r="DG30" s="37"/>
      <c r="DH30" s="37"/>
      <c r="DI30" s="37"/>
      <c r="DJ30" s="37"/>
      <c r="DK30" s="37"/>
      <c r="DL30" s="37"/>
      <c r="DM30" s="37"/>
      <c r="DN30" s="37"/>
      <c r="DO30" s="37"/>
      <c r="DP30" s="37"/>
      <c r="DQ30" s="37"/>
      <c r="DR30" s="37"/>
      <c r="DS30" s="37"/>
      <c r="DT30" s="37"/>
      <c r="DU30" s="37"/>
      <c r="DV30" s="37"/>
      <c r="DW30" s="37"/>
      <c r="DX30" s="37"/>
      <c r="DY30" s="37"/>
      <c r="DZ30" s="37"/>
      <c r="EA30" s="37"/>
      <c r="EB30" s="37"/>
      <c r="EC30" s="37"/>
      <c r="ED30" s="37"/>
      <c r="EE30" s="37"/>
      <c r="EF30" s="37"/>
      <c r="EG30" s="37"/>
      <c r="EH30" s="37"/>
      <c r="EI30" s="37"/>
      <c r="EJ30" s="37"/>
      <c r="EK30" s="37"/>
      <c r="EL30" s="37"/>
      <c r="EM30" s="37"/>
      <c r="EN30" s="37"/>
      <c r="EO30" s="37"/>
      <c r="EP30" s="37"/>
      <c r="EQ30" s="37"/>
      <c r="ER30" s="37"/>
      <c r="ES30" s="37"/>
      <c r="ET30" s="37"/>
      <c r="EU30" s="37"/>
      <c r="EV30" s="37"/>
      <c r="EW30" s="37"/>
      <c r="EX30" s="37"/>
      <c r="EY30" s="37"/>
      <c r="EZ30" s="37"/>
      <c r="FA30" s="37"/>
      <c r="FB30" s="37"/>
      <c r="FC30" s="37"/>
      <c r="FD30" s="37"/>
      <c r="FE30" s="37"/>
      <c r="FF30" s="37"/>
      <c r="FG30" s="37"/>
      <c r="FH30" s="37"/>
      <c r="FI30" s="37"/>
      <c r="FJ30" s="37"/>
      <c r="FK30" s="37"/>
      <c r="FL30" s="37"/>
      <c r="FM30" s="37"/>
      <c r="FN30" s="37"/>
      <c r="FO30" s="37"/>
      <c r="FP30" s="37"/>
      <c r="FQ30" s="37"/>
      <c r="FR30" s="37"/>
      <c r="FS30" s="37"/>
      <c r="FT30" s="37"/>
      <c r="FU30" s="37"/>
      <c r="FV30" s="37"/>
      <c r="FW30" s="37"/>
      <c r="FX30" s="37"/>
      <c r="FY30" s="37"/>
      <c r="FZ30" s="37"/>
      <c r="GA30" s="37"/>
      <c r="GB30" s="37"/>
      <c r="GC30" s="37"/>
      <c r="GD30" s="37"/>
      <c r="GE30" s="37"/>
      <c r="GF30" s="37"/>
      <c r="GG30" s="37"/>
      <c r="GH30" s="37"/>
      <c r="GI30" s="37"/>
      <c r="GJ30" s="37"/>
      <c r="GK30" s="37"/>
      <c r="GL30" s="37"/>
      <c r="GM30" s="37"/>
      <c r="GN30" s="37"/>
      <c r="GO30" s="37"/>
      <c r="GP30" s="37"/>
      <c r="GQ30" s="37"/>
      <c r="GR30" s="37"/>
      <c r="GS30" s="37"/>
      <c r="GT30" s="37"/>
      <c r="GU30" s="37"/>
      <c r="GV30" s="37"/>
      <c r="GW30" s="37"/>
      <c r="GX30" s="37"/>
      <c r="GY30" s="37"/>
      <c r="GZ30" s="37"/>
      <c r="HA30" s="37"/>
    </row>
    <row r="31" s="37" customFormat="1" ht="26" customHeight="1" spans="1:35">
      <c r="A31" s="66" t="s">
        <v>142</v>
      </c>
      <c r="B31" s="67" t="s">
        <v>31</v>
      </c>
      <c r="C31" s="47" t="s">
        <v>143</v>
      </c>
      <c r="D31" s="47" t="s">
        <v>143</v>
      </c>
      <c r="E31" s="47" t="s">
        <v>143</v>
      </c>
      <c r="F31" s="47" t="s">
        <v>143</v>
      </c>
      <c r="G31" s="47" t="s">
        <v>143</v>
      </c>
      <c r="H31" s="47" t="s">
        <v>143</v>
      </c>
      <c r="I31" s="47" t="s">
        <v>143</v>
      </c>
      <c r="J31" s="47" t="s">
        <v>143</v>
      </c>
      <c r="K31" s="47" t="s">
        <v>143</v>
      </c>
      <c r="L31" s="47" t="s">
        <v>143</v>
      </c>
      <c r="M31" s="47" t="s">
        <v>143</v>
      </c>
      <c r="N31" s="47" t="s">
        <v>143</v>
      </c>
      <c r="O31" s="47" t="s">
        <v>143</v>
      </c>
      <c r="P31" s="47" t="s">
        <v>143</v>
      </c>
      <c r="Q31" s="47" t="s">
        <v>143</v>
      </c>
      <c r="R31" s="47" t="s">
        <v>143</v>
      </c>
      <c r="S31" s="47" t="s">
        <v>143</v>
      </c>
      <c r="T31" s="47" t="s">
        <v>143</v>
      </c>
      <c r="U31" s="47" t="s">
        <v>143</v>
      </c>
      <c r="V31" s="47" t="s">
        <v>143</v>
      </c>
      <c r="W31" s="47" t="s">
        <v>143</v>
      </c>
      <c r="X31" s="47" t="s">
        <v>143</v>
      </c>
      <c r="Y31" s="47" t="s">
        <v>143</v>
      </c>
      <c r="Z31" s="47" t="s">
        <v>143</v>
      </c>
      <c r="AA31" s="47" t="s">
        <v>143</v>
      </c>
      <c r="AB31" s="47" t="s">
        <v>143</v>
      </c>
      <c r="AC31" s="47" t="s">
        <v>143</v>
      </c>
      <c r="AD31" s="47" t="s">
        <v>143</v>
      </c>
      <c r="AE31" s="47" t="s">
        <v>143</v>
      </c>
      <c r="AF31" s="47" t="s">
        <v>143</v>
      </c>
      <c r="AG31" s="47" t="s">
        <v>143</v>
      </c>
      <c r="AH31" s="47" t="s">
        <v>143</v>
      </c>
      <c r="AI31" s="47" t="s">
        <v>143</v>
      </c>
    </row>
    <row r="32" s="36" customFormat="1" ht="26" customHeight="1" spans="1:209">
      <c r="A32" s="45" t="s">
        <v>144</v>
      </c>
      <c r="B32" s="46" t="s">
        <v>145</v>
      </c>
      <c r="C32" s="54" t="s">
        <v>146</v>
      </c>
      <c r="D32" s="54" t="s">
        <v>146</v>
      </c>
      <c r="E32" s="54" t="s">
        <v>146</v>
      </c>
      <c r="F32" s="54" t="s">
        <v>146</v>
      </c>
      <c r="G32" s="54" t="s">
        <v>146</v>
      </c>
      <c r="H32" s="54" t="s">
        <v>146</v>
      </c>
      <c r="I32" s="54" t="s">
        <v>146</v>
      </c>
      <c r="J32" s="54" t="s">
        <v>146</v>
      </c>
      <c r="K32" s="54" t="s">
        <v>146</v>
      </c>
      <c r="L32" s="54" t="s">
        <v>146</v>
      </c>
      <c r="M32" s="54" t="s">
        <v>146</v>
      </c>
      <c r="N32" s="54" t="s">
        <v>146</v>
      </c>
      <c r="O32" s="54" t="s">
        <v>146</v>
      </c>
      <c r="P32" s="54" t="s">
        <v>146</v>
      </c>
      <c r="Q32" s="54" t="s">
        <v>146</v>
      </c>
      <c r="R32" s="54" t="s">
        <v>146</v>
      </c>
      <c r="S32" s="54" t="s">
        <v>146</v>
      </c>
      <c r="T32" s="54" t="s">
        <v>146</v>
      </c>
      <c r="U32" s="54" t="s">
        <v>146</v>
      </c>
      <c r="V32" s="54" t="s">
        <v>146</v>
      </c>
      <c r="W32" s="54" t="s">
        <v>146</v>
      </c>
      <c r="X32" s="54" t="s">
        <v>146</v>
      </c>
      <c r="Y32" s="54" t="s">
        <v>146</v>
      </c>
      <c r="Z32" s="54" t="s">
        <v>146</v>
      </c>
      <c r="AA32" s="54" t="s">
        <v>146</v>
      </c>
      <c r="AB32" s="54" t="s">
        <v>146</v>
      </c>
      <c r="AC32" s="54" t="s">
        <v>146</v>
      </c>
      <c r="AD32" s="54" t="s">
        <v>146</v>
      </c>
      <c r="AE32" s="54" t="s">
        <v>146</v>
      </c>
      <c r="AF32" s="54" t="s">
        <v>146</v>
      </c>
      <c r="AG32" s="54" t="s">
        <v>146</v>
      </c>
      <c r="AH32" s="54" t="s">
        <v>146</v>
      </c>
      <c r="AI32" s="54" t="s">
        <v>146</v>
      </c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  <c r="BF32" s="37"/>
      <c r="BG32" s="37"/>
      <c r="BH32" s="37"/>
      <c r="BI32" s="37"/>
      <c r="BJ32" s="37"/>
      <c r="BK32" s="37"/>
      <c r="BL32" s="37"/>
      <c r="BM32" s="37"/>
      <c r="BN32" s="37"/>
      <c r="BO32" s="37"/>
      <c r="BP32" s="37"/>
      <c r="BQ32" s="37"/>
      <c r="BR32" s="37"/>
      <c r="BS32" s="37"/>
      <c r="BT32" s="37"/>
      <c r="BU32" s="37"/>
      <c r="BV32" s="37"/>
      <c r="BW32" s="37"/>
      <c r="BX32" s="37"/>
      <c r="BY32" s="37"/>
      <c r="BZ32" s="37"/>
      <c r="CA32" s="37"/>
      <c r="CB32" s="37"/>
      <c r="CC32" s="37"/>
      <c r="CD32" s="37"/>
      <c r="CE32" s="37"/>
      <c r="CF32" s="37"/>
      <c r="CG32" s="37"/>
      <c r="CH32" s="37"/>
      <c r="CI32" s="37"/>
      <c r="CJ32" s="37"/>
      <c r="CK32" s="37"/>
      <c r="CL32" s="37"/>
      <c r="CM32" s="37"/>
      <c r="CN32" s="37"/>
      <c r="CO32" s="37"/>
      <c r="CP32" s="37"/>
      <c r="CQ32" s="37"/>
      <c r="CR32" s="37"/>
      <c r="CS32" s="37"/>
      <c r="CT32" s="37"/>
      <c r="CU32" s="37"/>
      <c r="CV32" s="37"/>
      <c r="CW32" s="37"/>
      <c r="CX32" s="37"/>
      <c r="CY32" s="37"/>
      <c r="CZ32" s="37"/>
      <c r="DA32" s="37"/>
      <c r="DB32" s="37"/>
      <c r="DC32" s="37"/>
      <c r="DD32" s="37"/>
      <c r="DE32" s="37"/>
      <c r="DF32" s="37"/>
      <c r="DG32" s="37"/>
      <c r="DH32" s="37"/>
      <c r="DI32" s="37"/>
      <c r="DJ32" s="37"/>
      <c r="DK32" s="37"/>
      <c r="DL32" s="37"/>
      <c r="DM32" s="37"/>
      <c r="DN32" s="37"/>
      <c r="DO32" s="37"/>
      <c r="DP32" s="37"/>
      <c r="DQ32" s="37"/>
      <c r="DR32" s="37"/>
      <c r="DS32" s="37"/>
      <c r="DT32" s="37"/>
      <c r="DU32" s="37"/>
      <c r="DV32" s="37"/>
      <c r="DW32" s="37"/>
      <c r="DX32" s="37"/>
      <c r="DY32" s="37"/>
      <c r="DZ32" s="37"/>
      <c r="EA32" s="37"/>
      <c r="EB32" s="37"/>
      <c r="EC32" s="37"/>
      <c r="ED32" s="37"/>
      <c r="EE32" s="37"/>
      <c r="EF32" s="37"/>
      <c r="EG32" s="37"/>
      <c r="EH32" s="37"/>
      <c r="EI32" s="37"/>
      <c r="EJ32" s="37"/>
      <c r="EK32" s="37"/>
      <c r="EL32" s="37"/>
      <c r="EM32" s="37"/>
      <c r="EN32" s="37"/>
      <c r="EO32" s="37"/>
      <c r="EP32" s="37"/>
      <c r="EQ32" s="37"/>
      <c r="ER32" s="37"/>
      <c r="ES32" s="37"/>
      <c r="ET32" s="37"/>
      <c r="EU32" s="37"/>
      <c r="EV32" s="37"/>
      <c r="EW32" s="37"/>
      <c r="EX32" s="37"/>
      <c r="EY32" s="37"/>
      <c r="EZ32" s="37"/>
      <c r="FA32" s="37"/>
      <c r="FB32" s="37"/>
      <c r="FC32" s="37"/>
      <c r="FD32" s="37"/>
      <c r="FE32" s="37"/>
      <c r="FF32" s="37"/>
      <c r="FG32" s="37"/>
      <c r="FH32" s="37"/>
      <c r="FI32" s="37"/>
      <c r="FJ32" s="37"/>
      <c r="FK32" s="37"/>
      <c r="FL32" s="37"/>
      <c r="FM32" s="37"/>
      <c r="FN32" s="37"/>
      <c r="FO32" s="37"/>
      <c r="FP32" s="37"/>
      <c r="FQ32" s="37"/>
      <c r="FR32" s="37"/>
      <c r="FS32" s="37"/>
      <c r="FT32" s="37"/>
      <c r="FU32" s="37"/>
      <c r="FV32" s="37"/>
      <c r="FW32" s="37"/>
      <c r="FX32" s="37"/>
      <c r="FY32" s="37"/>
      <c r="FZ32" s="37"/>
      <c r="GA32" s="37"/>
      <c r="GB32" s="37"/>
      <c r="GC32" s="37"/>
      <c r="GD32" s="37"/>
      <c r="GE32" s="37"/>
      <c r="GF32" s="37"/>
      <c r="GG32" s="37"/>
      <c r="GH32" s="37"/>
      <c r="GI32" s="37"/>
      <c r="GJ32" s="37"/>
      <c r="GK32" s="37"/>
      <c r="GL32" s="37"/>
      <c r="GM32" s="37"/>
      <c r="GN32" s="37"/>
      <c r="GO32" s="37"/>
      <c r="GP32" s="37"/>
      <c r="GQ32" s="37"/>
      <c r="GR32" s="37"/>
      <c r="GS32" s="37"/>
      <c r="GT32" s="37"/>
      <c r="GU32" s="37"/>
      <c r="GV32" s="37"/>
      <c r="GW32" s="37"/>
      <c r="GX32" s="37"/>
      <c r="GY32" s="37"/>
      <c r="GZ32" s="37"/>
      <c r="HA32" s="37"/>
    </row>
    <row r="33" s="37" customFormat="1" ht="26" customHeight="1" spans="1:35">
      <c r="A33" s="43" t="s">
        <v>147</v>
      </c>
      <c r="B33" s="44" t="s">
        <v>148</v>
      </c>
      <c r="C33" s="47" t="s">
        <v>149</v>
      </c>
      <c r="D33" s="47" t="s">
        <v>149</v>
      </c>
      <c r="E33" s="47" t="s">
        <v>149</v>
      </c>
      <c r="F33" s="47" t="s">
        <v>149</v>
      </c>
      <c r="G33" s="47" t="s">
        <v>149</v>
      </c>
      <c r="H33" s="47" t="s">
        <v>149</v>
      </c>
      <c r="I33" s="47" t="s">
        <v>149</v>
      </c>
      <c r="J33" s="47" t="s">
        <v>149</v>
      </c>
      <c r="K33" s="47" t="s">
        <v>149</v>
      </c>
      <c r="L33" s="47" t="s">
        <v>149</v>
      </c>
      <c r="M33" s="47" t="s">
        <v>150</v>
      </c>
      <c r="N33" s="47" t="s">
        <v>150</v>
      </c>
      <c r="O33" s="47" t="s">
        <v>149</v>
      </c>
      <c r="P33" s="47" t="s">
        <v>149</v>
      </c>
      <c r="Q33" s="47" t="s">
        <v>149</v>
      </c>
      <c r="R33" s="47" t="s">
        <v>149</v>
      </c>
      <c r="S33" s="47" t="s">
        <v>149</v>
      </c>
      <c r="T33" s="47" t="s">
        <v>150</v>
      </c>
      <c r="U33" s="47" t="s">
        <v>150</v>
      </c>
      <c r="V33" s="47" t="s">
        <v>150</v>
      </c>
      <c r="W33" s="47" t="s">
        <v>149</v>
      </c>
      <c r="X33" s="47" t="s">
        <v>149</v>
      </c>
      <c r="Y33" s="47" t="s">
        <v>149</v>
      </c>
      <c r="Z33" s="47" t="s">
        <v>149</v>
      </c>
      <c r="AA33" s="47" t="s">
        <v>149</v>
      </c>
      <c r="AB33" s="47" t="s">
        <v>149</v>
      </c>
      <c r="AC33" s="47" t="s">
        <v>149</v>
      </c>
      <c r="AD33" s="47" t="s">
        <v>149</v>
      </c>
      <c r="AE33" s="47" t="s">
        <v>149</v>
      </c>
      <c r="AF33" s="47" t="s">
        <v>149</v>
      </c>
      <c r="AG33" s="47" t="s">
        <v>149</v>
      </c>
      <c r="AH33" s="47" t="s">
        <v>149</v>
      </c>
      <c r="AI33" s="47" t="s">
        <v>149</v>
      </c>
    </row>
    <row r="34" s="34" customFormat="1" ht="26" customHeight="1" spans="1:209">
      <c r="A34" s="68" t="s">
        <v>151</v>
      </c>
      <c r="B34" s="65" t="s">
        <v>31</v>
      </c>
      <c r="C34" s="69" t="s">
        <v>141</v>
      </c>
      <c r="D34" s="69" t="s">
        <v>140</v>
      </c>
      <c r="E34" s="69" t="s">
        <v>140</v>
      </c>
      <c r="F34" s="70" t="s">
        <v>141</v>
      </c>
      <c r="G34" s="70" t="s">
        <v>141</v>
      </c>
      <c r="H34" s="69" t="s">
        <v>140</v>
      </c>
      <c r="I34" s="69" t="s">
        <v>140</v>
      </c>
      <c r="J34" s="69" t="s">
        <v>140</v>
      </c>
      <c r="K34" s="69" t="s">
        <v>140</v>
      </c>
      <c r="L34" s="69" t="s">
        <v>140</v>
      </c>
      <c r="M34" s="69" t="s">
        <v>140</v>
      </c>
      <c r="N34" s="69" t="s">
        <v>140</v>
      </c>
      <c r="O34" s="69" t="s">
        <v>140</v>
      </c>
      <c r="P34" s="69" t="s">
        <v>140</v>
      </c>
      <c r="Q34" s="69" t="s">
        <v>140</v>
      </c>
      <c r="R34" s="69" t="s">
        <v>140</v>
      </c>
      <c r="S34" s="69" t="s">
        <v>140</v>
      </c>
      <c r="T34" s="69" t="s">
        <v>140</v>
      </c>
      <c r="U34" s="69" t="s">
        <v>140</v>
      </c>
      <c r="V34" s="69" t="s">
        <v>140</v>
      </c>
      <c r="W34" s="69" t="s">
        <v>140</v>
      </c>
      <c r="X34" s="69" t="s">
        <v>140</v>
      </c>
      <c r="Y34" s="69" t="s">
        <v>140</v>
      </c>
      <c r="Z34" s="69" t="s">
        <v>140</v>
      </c>
      <c r="AA34" s="69" t="s">
        <v>140</v>
      </c>
      <c r="AB34" s="69" t="s">
        <v>140</v>
      </c>
      <c r="AC34" s="69" t="s">
        <v>140</v>
      </c>
      <c r="AD34" s="69" t="s">
        <v>140</v>
      </c>
      <c r="AE34" s="69" t="s">
        <v>140</v>
      </c>
      <c r="AF34" s="69" t="s">
        <v>140</v>
      </c>
      <c r="AG34" s="69" t="s">
        <v>140</v>
      </c>
      <c r="AH34" s="69" t="s">
        <v>140</v>
      </c>
      <c r="AI34" s="69" t="s">
        <v>140</v>
      </c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  <c r="BI34" s="37"/>
      <c r="BJ34" s="37"/>
      <c r="BK34" s="37"/>
      <c r="BL34" s="37"/>
      <c r="BM34" s="37"/>
      <c r="BN34" s="37"/>
      <c r="BO34" s="37"/>
      <c r="BP34" s="37"/>
      <c r="BQ34" s="37"/>
      <c r="BR34" s="37"/>
      <c r="BS34" s="37"/>
      <c r="BT34" s="37"/>
      <c r="BU34" s="37"/>
      <c r="BV34" s="37"/>
      <c r="BW34" s="37"/>
      <c r="BX34" s="37"/>
      <c r="BY34" s="37"/>
      <c r="BZ34" s="37"/>
      <c r="CA34" s="37"/>
      <c r="CB34" s="37"/>
      <c r="CC34" s="37"/>
      <c r="CD34" s="37"/>
      <c r="CE34" s="37"/>
      <c r="CF34" s="37"/>
      <c r="CG34" s="37"/>
      <c r="CH34" s="37"/>
      <c r="CI34" s="37"/>
      <c r="CJ34" s="37"/>
      <c r="CK34" s="37"/>
      <c r="CL34" s="37"/>
      <c r="CM34" s="37"/>
      <c r="CN34" s="37"/>
      <c r="CO34" s="37"/>
      <c r="CP34" s="37"/>
      <c r="CQ34" s="37"/>
      <c r="CR34" s="37"/>
      <c r="CS34" s="37"/>
      <c r="CT34" s="37"/>
      <c r="CU34" s="37"/>
      <c r="CV34" s="37"/>
      <c r="CW34" s="37"/>
      <c r="CX34" s="37"/>
      <c r="CY34" s="37"/>
      <c r="CZ34" s="37"/>
      <c r="DA34" s="37"/>
      <c r="DB34" s="37"/>
      <c r="DC34" s="37"/>
      <c r="DD34" s="37"/>
      <c r="DE34" s="37"/>
      <c r="DF34" s="37"/>
      <c r="DG34" s="37"/>
      <c r="DH34" s="37"/>
      <c r="DI34" s="37"/>
      <c r="DJ34" s="37"/>
      <c r="DK34" s="37"/>
      <c r="DL34" s="37"/>
      <c r="DM34" s="37"/>
      <c r="DN34" s="37"/>
      <c r="DO34" s="37"/>
      <c r="DP34" s="37"/>
      <c r="DQ34" s="37"/>
      <c r="DR34" s="37"/>
      <c r="DS34" s="37"/>
      <c r="DT34" s="37"/>
      <c r="DU34" s="37"/>
      <c r="DV34" s="37"/>
      <c r="DW34" s="37"/>
      <c r="DX34" s="37"/>
      <c r="DY34" s="37"/>
      <c r="DZ34" s="37"/>
      <c r="EA34" s="37"/>
      <c r="EB34" s="37"/>
      <c r="EC34" s="37"/>
      <c r="ED34" s="37"/>
      <c r="EE34" s="37"/>
      <c r="EF34" s="37"/>
      <c r="EG34" s="37"/>
      <c r="EH34" s="37"/>
      <c r="EI34" s="37"/>
      <c r="EJ34" s="37"/>
      <c r="EK34" s="37"/>
      <c r="EL34" s="37"/>
      <c r="EM34" s="37"/>
      <c r="EN34" s="37"/>
      <c r="EO34" s="37"/>
      <c r="EP34" s="37"/>
      <c r="EQ34" s="37"/>
      <c r="ER34" s="37"/>
      <c r="ES34" s="37"/>
      <c r="ET34" s="37"/>
      <c r="EU34" s="37"/>
      <c r="EV34" s="37"/>
      <c r="EW34" s="37"/>
      <c r="EX34" s="37"/>
      <c r="EY34" s="37"/>
      <c r="EZ34" s="37"/>
      <c r="FA34" s="37"/>
      <c r="FB34" s="37"/>
      <c r="FC34" s="37"/>
      <c r="FD34" s="37"/>
      <c r="FE34" s="37"/>
      <c r="FF34" s="37"/>
      <c r="FG34" s="37"/>
      <c r="FH34" s="37"/>
      <c r="FI34" s="37"/>
      <c r="FJ34" s="37"/>
      <c r="FK34" s="37"/>
      <c r="FL34" s="37"/>
      <c r="FM34" s="37"/>
      <c r="FN34" s="37"/>
      <c r="FO34" s="37"/>
      <c r="FP34" s="37"/>
      <c r="FQ34" s="37"/>
      <c r="FR34" s="37"/>
      <c r="FS34" s="37"/>
      <c r="FT34" s="37"/>
      <c r="FU34" s="37"/>
      <c r="FV34" s="37"/>
      <c r="FW34" s="37"/>
      <c r="FX34" s="37"/>
      <c r="FY34" s="37"/>
      <c r="FZ34" s="37"/>
      <c r="GA34" s="37"/>
      <c r="GB34" s="37"/>
      <c r="GC34" s="37"/>
      <c r="GD34" s="37"/>
      <c r="GE34" s="37"/>
      <c r="GF34" s="37"/>
      <c r="GG34" s="37"/>
      <c r="GH34" s="37"/>
      <c r="GI34" s="37"/>
      <c r="GJ34" s="37"/>
      <c r="GK34" s="37"/>
      <c r="GL34" s="37"/>
      <c r="GM34" s="37"/>
      <c r="GN34" s="37"/>
      <c r="GO34" s="37"/>
      <c r="GP34" s="37"/>
      <c r="GQ34" s="37"/>
      <c r="GR34" s="37"/>
      <c r="GS34" s="37"/>
      <c r="GT34" s="37"/>
      <c r="GU34" s="37"/>
      <c r="GV34" s="37"/>
      <c r="GW34" s="37"/>
      <c r="GX34" s="37"/>
      <c r="GY34" s="37"/>
      <c r="GZ34" s="37"/>
      <c r="HA34" s="37"/>
    </row>
    <row r="35" s="34" customFormat="1" ht="26" customHeight="1" spans="1:35">
      <c r="A35" s="71" t="s">
        <v>152</v>
      </c>
      <c r="B35" s="44" t="s">
        <v>31</v>
      </c>
      <c r="C35" s="47" t="s">
        <v>141</v>
      </c>
      <c r="D35" s="47" t="s">
        <v>141</v>
      </c>
      <c r="E35" s="47" t="s">
        <v>141</v>
      </c>
      <c r="F35" s="47" t="s">
        <v>141</v>
      </c>
      <c r="G35" s="47" t="s">
        <v>141</v>
      </c>
      <c r="H35" s="47" t="s">
        <v>141</v>
      </c>
      <c r="I35" s="47" t="s">
        <v>141</v>
      </c>
      <c r="J35" s="47" t="s">
        <v>141</v>
      </c>
      <c r="K35" s="47" t="s">
        <v>141</v>
      </c>
      <c r="L35" s="47" t="s">
        <v>141</v>
      </c>
      <c r="M35" s="47" t="s">
        <v>141</v>
      </c>
      <c r="N35" s="47" t="s">
        <v>141</v>
      </c>
      <c r="O35" s="47" t="s">
        <v>141</v>
      </c>
      <c r="P35" s="47" t="s">
        <v>141</v>
      </c>
      <c r="Q35" s="47" t="s">
        <v>141</v>
      </c>
      <c r="R35" s="47" t="s">
        <v>141</v>
      </c>
      <c r="S35" s="47" t="s">
        <v>141</v>
      </c>
      <c r="T35" s="47" t="s">
        <v>141</v>
      </c>
      <c r="U35" s="47" t="s">
        <v>141</v>
      </c>
      <c r="V35" s="47" t="s">
        <v>141</v>
      </c>
      <c r="W35" s="47" t="s">
        <v>141</v>
      </c>
      <c r="X35" s="47" t="s">
        <v>141</v>
      </c>
      <c r="Y35" s="47" t="s">
        <v>141</v>
      </c>
      <c r="Z35" s="47" t="s">
        <v>141</v>
      </c>
      <c r="AA35" s="47" t="s">
        <v>141</v>
      </c>
      <c r="AB35" s="47" t="s">
        <v>141</v>
      </c>
      <c r="AC35" s="47" t="s">
        <v>141</v>
      </c>
      <c r="AD35" s="47" t="s">
        <v>141</v>
      </c>
      <c r="AE35" s="47" t="s">
        <v>141</v>
      </c>
      <c r="AF35" s="47" t="s">
        <v>141</v>
      </c>
      <c r="AG35" s="47" t="s">
        <v>141</v>
      </c>
      <c r="AH35" s="47" t="s">
        <v>141</v>
      </c>
      <c r="AI35" s="47" t="s">
        <v>141</v>
      </c>
    </row>
    <row r="36" ht="26" customHeight="1"/>
    <row r="37" ht="26" customHeight="1"/>
    <row r="38" ht="26" customHeight="1"/>
  </sheetData>
  <mergeCells count="11">
    <mergeCell ref="K1:L1"/>
    <mergeCell ref="M1:N1"/>
    <mergeCell ref="O1:P1"/>
    <mergeCell ref="Q1:R1"/>
    <mergeCell ref="T1:V1"/>
    <mergeCell ref="W1:X1"/>
    <mergeCell ref="Y1:Z1"/>
    <mergeCell ref="AB1:AC1"/>
    <mergeCell ref="AD1:AE1"/>
    <mergeCell ref="AF1:AG1"/>
    <mergeCell ref="AH1:AI1"/>
  </mergeCells>
  <pageMargins left="0.118055555555556" right="0.0784722222222222" top="0.751388888888889" bottom="0.751388888888889" header="0.298611111111111" footer="0.298611111111111"/>
  <pageSetup paperSize="9" scale="89" fitToWidth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2:L55"/>
  <sheetViews>
    <sheetView workbookViewId="0">
      <selection activeCell="N30" sqref="N30"/>
    </sheetView>
  </sheetViews>
  <sheetFormatPr defaultColWidth="9" defaultRowHeight="14.25"/>
  <sheetData>
    <row r="32" spans="12:12">
      <c r="L32" t="s">
        <v>153</v>
      </c>
    </row>
    <row r="38" spans="1:8">
      <c r="A38" s="1" t="s">
        <v>154</v>
      </c>
      <c r="B38" s="2" t="s">
        <v>155</v>
      </c>
      <c r="C38" s="2" t="s">
        <v>156</v>
      </c>
      <c r="D38" s="2" t="s">
        <v>157</v>
      </c>
      <c r="E38" s="2" t="s">
        <v>158</v>
      </c>
      <c r="F38" s="3" t="s">
        <v>159</v>
      </c>
      <c r="G38" s="3" t="s">
        <v>160</v>
      </c>
      <c r="H38" s="3" t="s">
        <v>161</v>
      </c>
    </row>
    <row r="39" spans="1:9">
      <c r="A39" s="4" t="s">
        <v>162</v>
      </c>
      <c r="B39" s="5"/>
      <c r="C39" s="5"/>
      <c r="D39" s="5"/>
      <c r="E39" s="5"/>
      <c r="F39" s="6"/>
      <c r="G39" s="6"/>
      <c r="H39" s="6"/>
      <c r="I39" s="5"/>
    </row>
    <row r="40" spans="1:9">
      <c r="A40" s="4">
        <v>24</v>
      </c>
      <c r="B40" s="5">
        <v>0</v>
      </c>
      <c r="C40" s="5">
        <v>0</v>
      </c>
      <c r="D40" s="5">
        <v>384</v>
      </c>
      <c r="E40" s="5">
        <f t="shared" ref="E40:E55" si="0">A40*B40</f>
        <v>0</v>
      </c>
      <c r="F40" s="6">
        <f t="shared" ref="F40:F55" si="1">C40*D40/9.55</f>
        <v>0</v>
      </c>
      <c r="G40" s="6"/>
      <c r="H40" s="6"/>
      <c r="I40" s="5"/>
    </row>
    <row r="41" spans="1:9">
      <c r="A41" s="4">
        <v>24</v>
      </c>
      <c r="B41" s="5">
        <v>0.3</v>
      </c>
      <c r="C41" s="5">
        <v>0.08</v>
      </c>
      <c r="D41" s="5">
        <v>372</v>
      </c>
      <c r="E41" s="5">
        <f t="shared" si="0"/>
        <v>7.2</v>
      </c>
      <c r="F41" s="6">
        <f t="shared" si="1"/>
        <v>3.11623036649215</v>
      </c>
      <c r="G41" s="6">
        <f t="shared" ref="G41:G55" si="2">F41/E41</f>
        <v>0.432809773123909</v>
      </c>
      <c r="H41" s="6">
        <f t="shared" ref="H41:H55" si="3">C41/B41</f>
        <v>0.266666666666667</v>
      </c>
      <c r="I41" s="5"/>
    </row>
    <row r="42" spans="1:9">
      <c r="A42" s="7">
        <v>24</v>
      </c>
      <c r="B42" s="8">
        <v>0.4</v>
      </c>
      <c r="C42" s="8">
        <v>0.22</v>
      </c>
      <c r="D42" s="8">
        <v>354</v>
      </c>
      <c r="E42" s="8">
        <f t="shared" si="0"/>
        <v>9.6</v>
      </c>
      <c r="F42" s="9">
        <f t="shared" si="1"/>
        <v>8.15497382198953</v>
      </c>
      <c r="G42" s="9">
        <f t="shared" si="2"/>
        <v>0.849476439790576</v>
      </c>
      <c r="H42" s="9">
        <f t="shared" si="3"/>
        <v>0.55</v>
      </c>
      <c r="I42" s="5"/>
    </row>
    <row r="43" spans="1:9">
      <c r="A43" s="4">
        <v>24</v>
      </c>
      <c r="B43" s="5">
        <v>0.5</v>
      </c>
      <c r="C43" s="5">
        <v>0.24</v>
      </c>
      <c r="D43" s="5">
        <v>336</v>
      </c>
      <c r="E43" s="5">
        <f t="shared" si="0"/>
        <v>12</v>
      </c>
      <c r="F43" s="6">
        <f t="shared" si="1"/>
        <v>8.44397905759162</v>
      </c>
      <c r="G43" s="6">
        <f t="shared" si="2"/>
        <v>0.703664921465969</v>
      </c>
      <c r="H43" s="6">
        <f t="shared" si="3"/>
        <v>0.48</v>
      </c>
      <c r="I43" s="5"/>
    </row>
    <row r="44" spans="1:9">
      <c r="A44" s="4">
        <v>24</v>
      </c>
      <c r="B44" s="5">
        <v>0.7</v>
      </c>
      <c r="C44" s="5">
        <v>0.33</v>
      </c>
      <c r="D44" s="5">
        <v>312</v>
      </c>
      <c r="E44" s="5">
        <f t="shared" si="0"/>
        <v>16.8</v>
      </c>
      <c r="F44" s="6">
        <f t="shared" si="1"/>
        <v>10.7811518324607</v>
      </c>
      <c r="G44" s="6">
        <f t="shared" si="2"/>
        <v>0.641735228122663</v>
      </c>
      <c r="H44" s="6">
        <f t="shared" si="3"/>
        <v>0.471428571428571</v>
      </c>
      <c r="I44" s="5"/>
    </row>
    <row r="45" spans="1:9">
      <c r="A45" s="4">
        <v>24</v>
      </c>
      <c r="B45" s="5">
        <v>1</v>
      </c>
      <c r="C45" s="5">
        <v>0.58</v>
      </c>
      <c r="D45" s="5">
        <v>282</v>
      </c>
      <c r="E45" s="5">
        <f t="shared" si="0"/>
        <v>24</v>
      </c>
      <c r="F45" s="6">
        <f t="shared" si="1"/>
        <v>17.1267015706806</v>
      </c>
      <c r="G45" s="6">
        <f t="shared" si="2"/>
        <v>0.713612565445026</v>
      </c>
      <c r="H45" s="6">
        <f t="shared" si="3"/>
        <v>0.58</v>
      </c>
      <c r="I45" s="5"/>
    </row>
    <row r="46" spans="1:9">
      <c r="A46" s="13">
        <v>24</v>
      </c>
      <c r="B46" s="14">
        <v>1.2</v>
      </c>
      <c r="C46" s="14">
        <v>0.65</v>
      </c>
      <c r="D46" s="14">
        <v>225</v>
      </c>
      <c r="E46" s="14">
        <f t="shared" si="0"/>
        <v>28.8</v>
      </c>
      <c r="F46" s="15">
        <f t="shared" si="1"/>
        <v>15.3141361256544</v>
      </c>
      <c r="G46" s="15">
        <f t="shared" si="2"/>
        <v>0.531740837696335</v>
      </c>
      <c r="H46" s="15">
        <f t="shared" si="3"/>
        <v>0.541666666666667</v>
      </c>
      <c r="I46" s="15">
        <f>AVERAGE(H42:H55)</f>
        <v>0.524458892556719</v>
      </c>
    </row>
    <row r="47" spans="1:9">
      <c r="A47" s="4">
        <v>24</v>
      </c>
      <c r="B47" s="5">
        <v>1.3</v>
      </c>
      <c r="C47" s="5">
        <v>0.73</v>
      </c>
      <c r="D47" s="5">
        <v>216</v>
      </c>
      <c r="E47" s="5">
        <f t="shared" si="0"/>
        <v>31.2</v>
      </c>
      <c r="F47" s="6">
        <f t="shared" si="1"/>
        <v>16.5109947643979</v>
      </c>
      <c r="G47" s="6">
        <f t="shared" si="2"/>
        <v>0.529198550140959</v>
      </c>
      <c r="H47" s="6">
        <f t="shared" si="3"/>
        <v>0.561538461538462</v>
      </c>
      <c r="I47" s="5"/>
    </row>
    <row r="48" spans="1:9">
      <c r="A48" s="4">
        <v>24</v>
      </c>
      <c r="B48" s="5">
        <v>1.4</v>
      </c>
      <c r="C48" s="5">
        <v>0.74</v>
      </c>
      <c r="D48" s="5">
        <v>198</v>
      </c>
      <c r="E48" s="5">
        <f t="shared" si="0"/>
        <v>33.6</v>
      </c>
      <c r="F48" s="6">
        <f t="shared" si="1"/>
        <v>15.3424083769634</v>
      </c>
      <c r="G48" s="6">
        <f t="shared" si="2"/>
        <v>0.456619296933433</v>
      </c>
      <c r="H48" s="6">
        <f t="shared" si="3"/>
        <v>0.528571428571429</v>
      </c>
      <c r="I48" s="5"/>
    </row>
    <row r="49" spans="1:9">
      <c r="A49" s="4">
        <v>24</v>
      </c>
      <c r="B49" s="5">
        <v>1.5</v>
      </c>
      <c r="C49" s="5">
        <v>0.81</v>
      </c>
      <c r="D49" s="5">
        <v>180</v>
      </c>
      <c r="E49" s="5">
        <f t="shared" si="0"/>
        <v>36</v>
      </c>
      <c r="F49" s="6">
        <f t="shared" si="1"/>
        <v>15.2670157068063</v>
      </c>
      <c r="G49" s="6">
        <f t="shared" si="2"/>
        <v>0.424083769633508</v>
      </c>
      <c r="H49" s="6">
        <f t="shared" si="3"/>
        <v>0.54</v>
      </c>
      <c r="I49" s="5"/>
    </row>
    <row r="50" spans="1:9">
      <c r="A50" s="4">
        <v>24</v>
      </c>
      <c r="B50" s="5">
        <v>1.8</v>
      </c>
      <c r="C50" s="5">
        <v>0.93</v>
      </c>
      <c r="D50" s="5">
        <v>150</v>
      </c>
      <c r="E50" s="5">
        <f t="shared" si="0"/>
        <v>43.2</v>
      </c>
      <c r="F50" s="6">
        <f t="shared" si="1"/>
        <v>14.6073298429319</v>
      </c>
      <c r="G50" s="6">
        <f t="shared" si="2"/>
        <v>0.338132635253054</v>
      </c>
      <c r="H50" s="6">
        <f t="shared" si="3"/>
        <v>0.516666666666667</v>
      </c>
      <c r="I50" s="5"/>
    </row>
    <row r="51" spans="1:9">
      <c r="A51" s="4">
        <v>24</v>
      </c>
      <c r="B51" s="5">
        <v>2</v>
      </c>
      <c r="C51" s="5">
        <v>1.04</v>
      </c>
      <c r="D51" s="5">
        <v>126</v>
      </c>
      <c r="E51" s="5">
        <f t="shared" si="0"/>
        <v>48</v>
      </c>
      <c r="F51" s="6">
        <f t="shared" si="1"/>
        <v>13.7214659685864</v>
      </c>
      <c r="G51" s="6">
        <f t="shared" si="2"/>
        <v>0.28586387434555</v>
      </c>
      <c r="H51" s="6">
        <f t="shared" si="3"/>
        <v>0.52</v>
      </c>
      <c r="I51" s="5"/>
    </row>
    <row r="52" spans="1:9">
      <c r="A52" s="4">
        <v>24</v>
      </c>
      <c r="B52" s="5">
        <v>2.2</v>
      </c>
      <c r="C52" s="5">
        <v>1.11</v>
      </c>
      <c r="D52" s="5">
        <v>102</v>
      </c>
      <c r="E52" s="5">
        <f t="shared" si="0"/>
        <v>52.8</v>
      </c>
      <c r="F52" s="6">
        <f t="shared" si="1"/>
        <v>11.855497382199</v>
      </c>
      <c r="G52" s="6">
        <f t="shared" si="2"/>
        <v>0.22453593526892</v>
      </c>
      <c r="H52" s="6">
        <f t="shared" si="3"/>
        <v>0.504545454545455</v>
      </c>
      <c r="I52" s="5"/>
    </row>
    <row r="53" spans="1:9">
      <c r="A53" s="4">
        <v>24</v>
      </c>
      <c r="B53" s="5">
        <v>2.3</v>
      </c>
      <c r="C53" s="17">
        <v>1.27</v>
      </c>
      <c r="D53" s="5">
        <v>66</v>
      </c>
      <c r="E53" s="5">
        <f t="shared" si="0"/>
        <v>55.2</v>
      </c>
      <c r="F53" s="6">
        <f t="shared" si="1"/>
        <v>8.77696335078534</v>
      </c>
      <c r="G53" s="6">
        <f t="shared" si="2"/>
        <v>0.159002959253358</v>
      </c>
      <c r="H53" s="6">
        <f t="shared" si="3"/>
        <v>0.552173913043478</v>
      </c>
      <c r="I53" s="5"/>
    </row>
    <row r="54" spans="1:9">
      <c r="A54" s="4">
        <v>24</v>
      </c>
      <c r="B54" s="17">
        <v>2.4</v>
      </c>
      <c r="C54" s="5">
        <v>1.25</v>
      </c>
      <c r="D54" s="5">
        <v>18</v>
      </c>
      <c r="E54" s="5">
        <f t="shared" si="0"/>
        <v>57.6</v>
      </c>
      <c r="F54" s="6">
        <f t="shared" si="1"/>
        <v>2.35602094240838</v>
      </c>
      <c r="G54" s="6">
        <f t="shared" si="2"/>
        <v>0.0409031413612565</v>
      </c>
      <c r="H54" s="6">
        <f t="shared" si="3"/>
        <v>0.520833333333333</v>
      </c>
      <c r="I54" s="5"/>
    </row>
    <row r="55" spans="1:9">
      <c r="A55" s="4">
        <v>24</v>
      </c>
      <c r="B55" s="5">
        <v>2.4</v>
      </c>
      <c r="C55" s="5">
        <v>1.14</v>
      </c>
      <c r="D55" s="5">
        <v>0</v>
      </c>
      <c r="E55" s="5">
        <f t="shared" si="0"/>
        <v>57.6</v>
      </c>
      <c r="F55" s="6">
        <f t="shared" si="1"/>
        <v>0</v>
      </c>
      <c r="G55" s="6">
        <f t="shared" si="2"/>
        <v>0</v>
      </c>
      <c r="H55" s="6">
        <f t="shared" si="3"/>
        <v>0.475</v>
      </c>
      <c r="I55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8675" progId="Visio.Drawing.11" r:id="rId3">
          <objectPr defaultSize="0" r:id="rId4">
            <anchor moveWithCells="1" sizeWithCells="1">
              <from>
                <xdr:col>0</xdr:col>
                <xdr:colOff>9525</xdr:colOff>
                <xdr:row>0</xdr:row>
                <xdr:rowOff>9525</xdr:rowOff>
              </from>
              <to>
                <xdr:col>10</xdr:col>
                <xdr:colOff>485775</xdr:colOff>
                <xdr:row>31</xdr:row>
                <xdr:rowOff>156210</xdr:rowOff>
              </to>
            </anchor>
          </objectPr>
        </oleObject>
      </mc:Choice>
      <mc:Fallback>
        <oleObject shapeId="28675" progId="Visio.Drawing.11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0"/>
  <sheetViews>
    <sheetView workbookViewId="0">
      <selection activeCell="M15" sqref="M15"/>
    </sheetView>
  </sheetViews>
  <sheetFormatPr defaultColWidth="9" defaultRowHeight="14.25"/>
  <sheetData>
    <row r="1" customHeight="1" spans="1:8">
      <c r="A1" s="1" t="s">
        <v>154</v>
      </c>
      <c r="B1" s="2" t="s">
        <v>155</v>
      </c>
      <c r="C1" s="2" t="s">
        <v>156</v>
      </c>
      <c r="D1" s="2" t="s">
        <v>157</v>
      </c>
      <c r="E1" s="2" t="s">
        <v>158</v>
      </c>
      <c r="F1" s="3" t="s">
        <v>159</v>
      </c>
      <c r="G1" s="3" t="s">
        <v>160</v>
      </c>
      <c r="H1" s="3" t="s">
        <v>161</v>
      </c>
    </row>
    <row r="2" spans="1:9">
      <c r="A2" s="4" t="s">
        <v>163</v>
      </c>
      <c r="B2" s="5"/>
      <c r="C2" s="5"/>
      <c r="D2" s="5"/>
      <c r="E2" s="5"/>
      <c r="F2" s="6"/>
      <c r="G2" s="6"/>
      <c r="H2" s="6"/>
      <c r="I2" s="5"/>
    </row>
    <row r="3" spans="1:9">
      <c r="A3" s="4">
        <v>24</v>
      </c>
      <c r="B3" s="5">
        <v>0.8</v>
      </c>
      <c r="C3" s="5">
        <v>0</v>
      </c>
      <c r="D3" s="5">
        <v>529.7</v>
      </c>
      <c r="E3" s="5">
        <f t="shared" ref="E3:E24" si="0">A3*B3</f>
        <v>19.2</v>
      </c>
      <c r="F3" s="6">
        <f t="shared" ref="F3:F24" si="1">C3*D3/9.55</f>
        <v>0</v>
      </c>
      <c r="G3" s="6">
        <f t="shared" ref="G3:G24" si="2">F3/E3</f>
        <v>0</v>
      </c>
      <c r="H3" s="6">
        <f t="shared" ref="H3:H24" si="3">C3/B3</f>
        <v>0</v>
      </c>
      <c r="I3" s="5"/>
    </row>
    <row r="4" spans="1:9">
      <c r="A4" s="4">
        <v>24</v>
      </c>
      <c r="B4" s="5">
        <v>1</v>
      </c>
      <c r="C4" s="5">
        <v>0.24</v>
      </c>
      <c r="D4" s="5">
        <v>520.9</v>
      </c>
      <c r="E4" s="5">
        <f t="shared" si="0"/>
        <v>24</v>
      </c>
      <c r="F4" s="6">
        <f t="shared" si="1"/>
        <v>13.0906806282722</v>
      </c>
      <c r="G4" s="6">
        <f t="shared" si="2"/>
        <v>0.54544502617801</v>
      </c>
      <c r="H4" s="6">
        <f t="shared" si="3"/>
        <v>0.24</v>
      </c>
      <c r="I4" s="5"/>
    </row>
    <row r="5" spans="1:9">
      <c r="A5" s="4">
        <v>24</v>
      </c>
      <c r="B5" s="5">
        <v>1.5</v>
      </c>
      <c r="C5" s="5">
        <v>0.5</v>
      </c>
      <c r="D5" s="5">
        <v>506.8</v>
      </c>
      <c r="E5" s="5">
        <f t="shared" si="0"/>
        <v>36</v>
      </c>
      <c r="F5" s="6">
        <f t="shared" si="1"/>
        <v>26.5340314136126</v>
      </c>
      <c r="G5" s="6">
        <f t="shared" si="2"/>
        <v>0.737056428155905</v>
      </c>
      <c r="H5" s="6">
        <f t="shared" si="3"/>
        <v>0.333333333333333</v>
      </c>
      <c r="I5" s="5"/>
    </row>
    <row r="6" spans="1:9">
      <c r="A6" s="4">
        <v>24</v>
      </c>
      <c r="B6" s="5">
        <v>2</v>
      </c>
      <c r="C6" s="5">
        <v>0.67</v>
      </c>
      <c r="D6" s="5">
        <v>488</v>
      </c>
      <c r="E6" s="5">
        <f t="shared" si="0"/>
        <v>48</v>
      </c>
      <c r="F6" s="6">
        <f t="shared" si="1"/>
        <v>34.2366492146597</v>
      </c>
      <c r="G6" s="6">
        <f t="shared" si="2"/>
        <v>0.71326352530541</v>
      </c>
      <c r="H6" s="6">
        <f t="shared" si="3"/>
        <v>0.335</v>
      </c>
      <c r="I6" s="5"/>
    </row>
    <row r="7" spans="1:9">
      <c r="A7" s="4">
        <v>24</v>
      </c>
      <c r="B7" s="5">
        <v>2.5</v>
      </c>
      <c r="C7" s="5">
        <v>1.01</v>
      </c>
      <c r="D7" s="5">
        <v>477.2</v>
      </c>
      <c r="E7" s="5">
        <f t="shared" si="0"/>
        <v>60</v>
      </c>
      <c r="F7" s="6">
        <f t="shared" si="1"/>
        <v>50.4682722513089</v>
      </c>
      <c r="G7" s="6">
        <f t="shared" si="2"/>
        <v>0.841137870855148</v>
      </c>
      <c r="H7" s="6">
        <f t="shared" si="3"/>
        <v>0.404</v>
      </c>
      <c r="I7" s="5"/>
    </row>
    <row r="8" spans="1:9">
      <c r="A8" s="7">
        <v>24</v>
      </c>
      <c r="B8" s="8">
        <v>3</v>
      </c>
      <c r="C8" s="8">
        <v>1.36</v>
      </c>
      <c r="D8" s="8">
        <v>460.7</v>
      </c>
      <c r="E8" s="8">
        <f t="shared" si="0"/>
        <v>72</v>
      </c>
      <c r="F8" s="9">
        <f t="shared" si="1"/>
        <v>65.6075392670157</v>
      </c>
      <c r="G8" s="9">
        <f t="shared" si="2"/>
        <v>0.911215823152996</v>
      </c>
      <c r="H8" s="9">
        <f t="shared" si="3"/>
        <v>0.453333333333333</v>
      </c>
      <c r="I8" s="8"/>
    </row>
    <row r="9" spans="1:9">
      <c r="A9" s="4">
        <v>24</v>
      </c>
      <c r="B9" s="5">
        <v>3.6</v>
      </c>
      <c r="C9" s="5">
        <v>1.62</v>
      </c>
      <c r="D9" s="5">
        <v>445.3</v>
      </c>
      <c r="E9" s="5">
        <f t="shared" si="0"/>
        <v>86.4</v>
      </c>
      <c r="F9" s="6">
        <f t="shared" si="1"/>
        <v>75.5378010471204</v>
      </c>
      <c r="G9" s="6">
        <f t="shared" si="2"/>
        <v>0.874280104712042</v>
      </c>
      <c r="H9" s="6">
        <f t="shared" si="3"/>
        <v>0.45</v>
      </c>
      <c r="I9" s="5"/>
    </row>
    <row r="10" spans="1:9">
      <c r="A10" s="13">
        <v>24</v>
      </c>
      <c r="B10" s="14">
        <v>4.1</v>
      </c>
      <c r="C10" s="14">
        <v>1.68</v>
      </c>
      <c r="D10" s="14">
        <v>430.4</v>
      </c>
      <c r="E10" s="14">
        <f t="shared" si="0"/>
        <v>98.4</v>
      </c>
      <c r="F10" s="15">
        <f t="shared" si="1"/>
        <v>75.7143455497382</v>
      </c>
      <c r="G10" s="15">
        <f t="shared" si="2"/>
        <v>0.769454731196527</v>
      </c>
      <c r="H10" s="15">
        <f t="shared" si="3"/>
        <v>0.409756097560976</v>
      </c>
      <c r="I10" s="15">
        <f>AVERAGE(H4:H24)</f>
        <v>0.438078621382385</v>
      </c>
    </row>
    <row r="11" spans="1:9">
      <c r="A11" s="4">
        <v>24</v>
      </c>
      <c r="B11" s="5">
        <v>4.6</v>
      </c>
      <c r="C11" s="5">
        <v>1.85</v>
      </c>
      <c r="D11" s="5">
        <v>418.2</v>
      </c>
      <c r="E11" s="5">
        <f t="shared" si="0"/>
        <v>110.4</v>
      </c>
      <c r="F11" s="6">
        <f t="shared" si="1"/>
        <v>81.0125654450262</v>
      </c>
      <c r="G11" s="6">
        <f t="shared" si="2"/>
        <v>0.733809469610744</v>
      </c>
      <c r="H11" s="6">
        <f t="shared" si="3"/>
        <v>0.402173913043478</v>
      </c>
      <c r="I11" s="5"/>
    </row>
    <row r="12" spans="1:9">
      <c r="A12" s="4">
        <v>24</v>
      </c>
      <c r="B12" s="5">
        <v>5</v>
      </c>
      <c r="C12" s="5">
        <v>2.11</v>
      </c>
      <c r="D12" s="5">
        <v>404.5</v>
      </c>
      <c r="E12" s="5">
        <f t="shared" si="0"/>
        <v>120</v>
      </c>
      <c r="F12" s="6">
        <f t="shared" si="1"/>
        <v>89.3712041884817</v>
      </c>
      <c r="G12" s="6">
        <f t="shared" si="2"/>
        <v>0.744760034904014</v>
      </c>
      <c r="H12" s="6">
        <f t="shared" si="3"/>
        <v>0.422</v>
      </c>
      <c r="I12" s="5"/>
    </row>
    <row r="13" spans="1:9">
      <c r="A13" s="4">
        <v>24</v>
      </c>
      <c r="B13" s="5">
        <v>5.5</v>
      </c>
      <c r="C13" s="5">
        <v>2.24</v>
      </c>
      <c r="D13" s="5">
        <v>394.3</v>
      </c>
      <c r="E13" s="5">
        <f t="shared" si="0"/>
        <v>132</v>
      </c>
      <c r="F13" s="6">
        <f t="shared" si="1"/>
        <v>92.4850261780105</v>
      </c>
      <c r="G13" s="6">
        <f t="shared" si="2"/>
        <v>0.700644137712201</v>
      </c>
      <c r="H13" s="6">
        <f t="shared" si="3"/>
        <v>0.407272727272727</v>
      </c>
      <c r="I13" s="5"/>
    </row>
    <row r="14" spans="1:9">
      <c r="A14" s="4">
        <v>24</v>
      </c>
      <c r="B14" s="5">
        <v>6</v>
      </c>
      <c r="C14" s="5">
        <v>2.56</v>
      </c>
      <c r="D14" s="5">
        <v>379.8</v>
      </c>
      <c r="E14" s="5">
        <f t="shared" si="0"/>
        <v>144</v>
      </c>
      <c r="F14" s="6">
        <f t="shared" si="1"/>
        <v>101.810261780105</v>
      </c>
      <c r="G14" s="6">
        <f t="shared" si="2"/>
        <v>0.707015706806283</v>
      </c>
      <c r="H14" s="6">
        <f t="shared" si="3"/>
        <v>0.426666666666667</v>
      </c>
      <c r="I14" s="5"/>
    </row>
    <row r="15" spans="1:9">
      <c r="A15" s="4">
        <v>24</v>
      </c>
      <c r="B15" s="5">
        <v>6.5</v>
      </c>
      <c r="C15" s="5">
        <v>2.7</v>
      </c>
      <c r="D15" s="5">
        <v>360.2</v>
      </c>
      <c r="E15" s="5">
        <f t="shared" si="0"/>
        <v>156</v>
      </c>
      <c r="F15" s="6">
        <f t="shared" si="1"/>
        <v>101.83664921466</v>
      </c>
      <c r="G15" s="6">
        <f t="shared" si="2"/>
        <v>0.652799033427306</v>
      </c>
      <c r="H15" s="6">
        <f t="shared" si="3"/>
        <v>0.415384615384615</v>
      </c>
      <c r="I15" s="5"/>
    </row>
    <row r="16" spans="1:9">
      <c r="A16" s="4">
        <v>24</v>
      </c>
      <c r="B16" s="5">
        <v>7</v>
      </c>
      <c r="C16" s="5">
        <v>2.87</v>
      </c>
      <c r="D16" s="5">
        <v>343.6</v>
      </c>
      <c r="E16" s="5">
        <f t="shared" si="0"/>
        <v>168</v>
      </c>
      <c r="F16" s="6">
        <f t="shared" si="1"/>
        <v>103.259895287958</v>
      </c>
      <c r="G16" s="6">
        <f t="shared" si="2"/>
        <v>0.614642233856894</v>
      </c>
      <c r="H16" s="6">
        <f t="shared" si="3"/>
        <v>0.41</v>
      </c>
      <c r="I16" s="5"/>
    </row>
    <row r="17" spans="1:9">
      <c r="A17" s="4">
        <v>24</v>
      </c>
      <c r="B17" s="5">
        <v>7.5</v>
      </c>
      <c r="C17" s="5">
        <v>3.12</v>
      </c>
      <c r="D17" s="5">
        <v>325.2</v>
      </c>
      <c r="E17" s="5">
        <f t="shared" si="0"/>
        <v>180</v>
      </c>
      <c r="F17" s="6">
        <f t="shared" si="1"/>
        <v>106.24335078534</v>
      </c>
      <c r="G17" s="6">
        <f t="shared" si="2"/>
        <v>0.590240837696335</v>
      </c>
      <c r="H17" s="6">
        <f t="shared" si="3"/>
        <v>0.416</v>
      </c>
      <c r="I17" s="5"/>
    </row>
    <row r="18" spans="1:9">
      <c r="A18" s="4">
        <v>24</v>
      </c>
      <c r="B18" s="5">
        <v>8</v>
      </c>
      <c r="C18" s="5">
        <v>3.24</v>
      </c>
      <c r="D18" s="5">
        <v>312.2</v>
      </c>
      <c r="E18" s="5">
        <f t="shared" si="0"/>
        <v>192</v>
      </c>
      <c r="F18" s="6">
        <f t="shared" si="1"/>
        <v>105.919162303665</v>
      </c>
      <c r="G18" s="6">
        <f t="shared" si="2"/>
        <v>0.551662303664921</v>
      </c>
      <c r="H18" s="6">
        <f t="shared" si="3"/>
        <v>0.405</v>
      </c>
      <c r="I18" s="5"/>
    </row>
    <row r="19" spans="1:9">
      <c r="A19" s="16">
        <v>24</v>
      </c>
      <c r="B19" s="17">
        <v>8.3</v>
      </c>
      <c r="C19" s="17">
        <v>3.41</v>
      </c>
      <c r="D19" s="17">
        <v>297.5</v>
      </c>
      <c r="E19" s="17">
        <f t="shared" si="0"/>
        <v>199.2</v>
      </c>
      <c r="F19" s="18">
        <f t="shared" si="1"/>
        <v>106.227748691099</v>
      </c>
      <c r="G19" s="18">
        <f t="shared" si="2"/>
        <v>0.533271830778612</v>
      </c>
      <c r="H19" s="18">
        <f t="shared" si="3"/>
        <v>0.410843373493976</v>
      </c>
      <c r="I19" s="17"/>
    </row>
    <row r="20" spans="1:9">
      <c r="A20" s="4">
        <v>24</v>
      </c>
      <c r="B20" s="5">
        <v>7.9</v>
      </c>
      <c r="C20" s="5">
        <v>3.2</v>
      </c>
      <c r="D20" s="5">
        <v>301.7</v>
      </c>
      <c r="E20" s="5">
        <f t="shared" si="0"/>
        <v>189.6</v>
      </c>
      <c r="F20" s="6">
        <f t="shared" si="1"/>
        <v>101.093193717277</v>
      </c>
      <c r="G20" s="6">
        <f t="shared" si="2"/>
        <v>0.533191949985641</v>
      </c>
      <c r="H20" s="6">
        <f t="shared" si="3"/>
        <v>0.40506329113924</v>
      </c>
      <c r="I20" s="5"/>
    </row>
    <row r="21" spans="1:9">
      <c r="A21" s="4">
        <v>24</v>
      </c>
      <c r="B21" s="5">
        <v>6.4</v>
      </c>
      <c r="C21" s="5">
        <v>3.36</v>
      </c>
      <c r="D21" s="5">
        <v>111.7</v>
      </c>
      <c r="E21" s="5">
        <f t="shared" si="0"/>
        <v>153.6</v>
      </c>
      <c r="F21" s="6">
        <f t="shared" si="1"/>
        <v>39.2996858638743</v>
      </c>
      <c r="G21" s="6">
        <f t="shared" si="2"/>
        <v>0.255857329842932</v>
      </c>
      <c r="H21" s="6">
        <f t="shared" si="3"/>
        <v>0.525</v>
      </c>
      <c r="I21" s="5"/>
    </row>
    <row r="22" spans="1:9">
      <c r="A22" s="4">
        <v>24</v>
      </c>
      <c r="B22" s="5">
        <v>5.9</v>
      </c>
      <c r="C22" s="5">
        <v>3.55</v>
      </c>
      <c r="D22" s="5">
        <v>72.9</v>
      </c>
      <c r="E22" s="5">
        <f t="shared" si="0"/>
        <v>141.6</v>
      </c>
      <c r="F22" s="6">
        <f t="shared" si="1"/>
        <v>27.0989528795812</v>
      </c>
      <c r="G22" s="6">
        <f t="shared" si="2"/>
        <v>0.191376785872748</v>
      </c>
      <c r="H22" s="6">
        <f t="shared" si="3"/>
        <v>0.601694915254237</v>
      </c>
      <c r="I22" s="5"/>
    </row>
    <row r="23" spans="1:9">
      <c r="A23" s="4">
        <v>24</v>
      </c>
      <c r="B23" s="5">
        <v>5.8</v>
      </c>
      <c r="C23" s="5">
        <v>3.59</v>
      </c>
      <c r="D23" s="5">
        <v>30.6</v>
      </c>
      <c r="E23" s="5">
        <f t="shared" si="0"/>
        <v>139.2</v>
      </c>
      <c r="F23" s="6">
        <f t="shared" si="1"/>
        <v>11.5030366492147</v>
      </c>
      <c r="G23" s="6">
        <f t="shared" si="2"/>
        <v>0.0826367575374616</v>
      </c>
      <c r="H23" s="6">
        <f t="shared" si="3"/>
        <v>0.618965517241379</v>
      </c>
      <c r="I23" s="5"/>
    </row>
    <row r="24" spans="1:9">
      <c r="A24" s="4">
        <v>24</v>
      </c>
      <c r="B24" s="5">
        <v>4.9</v>
      </c>
      <c r="C24" s="5">
        <v>3.47</v>
      </c>
      <c r="D24" s="5">
        <v>24.4</v>
      </c>
      <c r="E24" s="5">
        <f t="shared" si="0"/>
        <v>117.6</v>
      </c>
      <c r="F24" s="6">
        <f t="shared" si="1"/>
        <v>8.86575916230366</v>
      </c>
      <c r="G24" s="6">
        <f t="shared" si="2"/>
        <v>0.0753891085229903</v>
      </c>
      <c r="H24" s="6">
        <f t="shared" si="3"/>
        <v>0.708163265306122</v>
      </c>
      <c r="I24" s="5"/>
    </row>
    <row r="27" spans="1:8">
      <c r="A27" s="33" t="s">
        <v>164</v>
      </c>
      <c r="B27" s="33"/>
      <c r="C27" s="33"/>
      <c r="D27" s="33"/>
      <c r="E27" s="33"/>
      <c r="F27" s="33"/>
      <c r="G27" s="33"/>
      <c r="H27" s="33"/>
    </row>
    <row r="28" spans="1:8">
      <c r="A28" s="33">
        <v>24</v>
      </c>
      <c r="B28" s="24">
        <v>1.2</v>
      </c>
      <c r="C28" s="24">
        <v>0.22</v>
      </c>
      <c r="D28" s="24">
        <v>564.6</v>
      </c>
      <c r="E28" s="24">
        <v>28.8</v>
      </c>
      <c r="F28" s="28">
        <v>13.0064921465969</v>
      </c>
      <c r="G28" s="28">
        <v>0.451614310645724</v>
      </c>
      <c r="H28" s="28">
        <v>0.183333333333333</v>
      </c>
    </row>
    <row r="29" spans="1:8">
      <c r="A29" s="33">
        <v>24</v>
      </c>
      <c r="B29" s="24">
        <v>1.8</v>
      </c>
      <c r="C29" s="24">
        <v>0.53</v>
      </c>
      <c r="D29" s="24">
        <v>551.9</v>
      </c>
      <c r="E29" s="24">
        <v>43.2</v>
      </c>
      <c r="F29" s="28">
        <v>30.6290052356021</v>
      </c>
      <c r="G29" s="28">
        <v>0.709004750824123</v>
      </c>
      <c r="H29" s="28">
        <v>0.294444444444444</v>
      </c>
    </row>
    <row r="30" spans="1:8">
      <c r="A30" s="33">
        <v>24</v>
      </c>
      <c r="B30" s="24">
        <v>2.5</v>
      </c>
      <c r="C30" s="24">
        <v>1</v>
      </c>
      <c r="D30" s="24">
        <v>535.5</v>
      </c>
      <c r="E30" s="24">
        <v>60</v>
      </c>
      <c r="F30" s="28">
        <v>56.0732984293194</v>
      </c>
      <c r="G30" s="28">
        <v>0.934554973821989</v>
      </c>
      <c r="H30" s="28">
        <v>0.4</v>
      </c>
    </row>
    <row r="31" spans="1:8">
      <c r="A31" s="33">
        <v>24</v>
      </c>
      <c r="B31" s="24">
        <v>4</v>
      </c>
      <c r="C31" s="24">
        <v>1.46</v>
      </c>
      <c r="D31" s="24">
        <v>508.4</v>
      </c>
      <c r="E31" s="24">
        <v>96</v>
      </c>
      <c r="F31" s="28">
        <v>77.7239790575916</v>
      </c>
      <c r="G31" s="28">
        <v>0.809624781849913</v>
      </c>
      <c r="H31" s="28">
        <v>0.365</v>
      </c>
    </row>
    <row r="32" spans="1:8">
      <c r="A32" s="33">
        <v>24</v>
      </c>
      <c r="B32" s="24">
        <v>4.8</v>
      </c>
      <c r="C32" s="24">
        <v>2.07</v>
      </c>
      <c r="D32" s="24">
        <v>487</v>
      </c>
      <c r="E32" s="24">
        <v>115.2</v>
      </c>
      <c r="F32" s="28">
        <v>105.559162303665</v>
      </c>
      <c r="G32" s="28">
        <v>0.916312172774869</v>
      </c>
      <c r="H32" s="28">
        <v>0.43125</v>
      </c>
    </row>
    <row r="33" spans="1:8">
      <c r="A33" s="33">
        <v>24</v>
      </c>
      <c r="B33" s="24">
        <v>6.3</v>
      </c>
      <c r="C33" s="24">
        <v>2.64</v>
      </c>
      <c r="D33" s="24">
        <v>461.7</v>
      </c>
      <c r="E33" s="24">
        <v>151.2</v>
      </c>
      <c r="F33" s="28">
        <v>127.632251308901</v>
      </c>
      <c r="G33" s="28">
        <v>0.844128646222887</v>
      </c>
      <c r="H33" s="28">
        <v>0.419047619047619</v>
      </c>
    </row>
    <row r="34" spans="1:8">
      <c r="A34" s="33">
        <v>24</v>
      </c>
      <c r="B34" s="24">
        <v>7.8</v>
      </c>
      <c r="C34" s="24">
        <v>2.94</v>
      </c>
      <c r="D34" s="24">
        <v>446.7</v>
      </c>
      <c r="E34" s="24">
        <v>187.2</v>
      </c>
      <c r="F34" s="28">
        <v>137.518115183246</v>
      </c>
      <c r="G34" s="28">
        <v>0.734605316149819</v>
      </c>
      <c r="H34" s="28">
        <v>0.376923076923077</v>
      </c>
    </row>
    <row r="35" spans="1:8">
      <c r="A35" s="33">
        <v>24</v>
      </c>
      <c r="B35" s="24">
        <v>9.8</v>
      </c>
      <c r="C35" s="24">
        <v>3.55</v>
      </c>
      <c r="D35" s="24">
        <v>403.7</v>
      </c>
      <c r="E35" s="24">
        <v>235.2</v>
      </c>
      <c r="F35" s="28">
        <v>150.066492146597</v>
      </c>
      <c r="G35" s="28">
        <v>0.638037806745735</v>
      </c>
      <c r="H35" s="28">
        <v>0.362244897959184</v>
      </c>
    </row>
    <row r="36" spans="1:8">
      <c r="A36" s="33">
        <v>24</v>
      </c>
      <c r="B36" s="24">
        <v>12.7</v>
      </c>
      <c r="C36" s="24">
        <v>3.98</v>
      </c>
      <c r="D36" s="24">
        <v>365.6</v>
      </c>
      <c r="E36" s="24">
        <v>304.8</v>
      </c>
      <c r="F36" s="28">
        <v>152.365235602094</v>
      </c>
      <c r="G36" s="28">
        <v>0.499885943576425</v>
      </c>
      <c r="H36" s="28">
        <v>0.313385826771654</v>
      </c>
    </row>
    <row r="37" spans="1:8">
      <c r="A37" s="33">
        <v>24</v>
      </c>
      <c r="B37" s="24">
        <v>17.6</v>
      </c>
      <c r="C37" s="24">
        <v>4.62</v>
      </c>
      <c r="D37" s="24">
        <v>308.7</v>
      </c>
      <c r="E37" s="24">
        <v>422.4</v>
      </c>
      <c r="F37" s="28">
        <v>149.339685863874</v>
      </c>
      <c r="G37" s="28">
        <v>0.353550392670157</v>
      </c>
      <c r="H37" s="28">
        <v>0.2625</v>
      </c>
    </row>
    <row r="38" spans="1:8">
      <c r="A38" s="33">
        <v>24</v>
      </c>
      <c r="B38" s="24">
        <v>21</v>
      </c>
      <c r="C38" s="24">
        <v>5.16</v>
      </c>
      <c r="D38" s="24">
        <v>183</v>
      </c>
      <c r="E38" s="24">
        <v>504</v>
      </c>
      <c r="F38" s="28">
        <v>98.8774869109947</v>
      </c>
      <c r="G38" s="28">
        <v>0.196185489902767</v>
      </c>
      <c r="H38" s="28">
        <v>0.245714285714286</v>
      </c>
    </row>
    <row r="39" spans="1:8">
      <c r="A39" s="33">
        <v>24</v>
      </c>
      <c r="B39" s="24">
        <v>23.9</v>
      </c>
      <c r="C39" s="24">
        <v>5.63</v>
      </c>
      <c r="D39" s="24">
        <v>129.1</v>
      </c>
      <c r="E39" s="24">
        <v>573.6</v>
      </c>
      <c r="F39" s="28">
        <v>76.108167539267</v>
      </c>
      <c r="G39" s="28">
        <v>0.132685089852279</v>
      </c>
      <c r="H39" s="28">
        <v>0.235564853556485</v>
      </c>
    </row>
    <row r="40" spans="1:8">
      <c r="A40" s="33">
        <v>24</v>
      </c>
      <c r="B40" s="24">
        <v>25.3</v>
      </c>
      <c r="C40" s="24">
        <v>6.02</v>
      </c>
      <c r="D40" s="24">
        <v>32.5</v>
      </c>
      <c r="E40" s="24">
        <v>607.2</v>
      </c>
      <c r="F40" s="28">
        <v>20.4869109947644</v>
      </c>
      <c r="G40" s="28">
        <v>0.0337399719940125</v>
      </c>
      <c r="H40" s="28">
        <v>0.237944664031621</v>
      </c>
    </row>
  </sheetData>
  <mergeCells count="1">
    <mergeCell ref="A27:H2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5"/>
  <sheetViews>
    <sheetView workbookViewId="0">
      <selection activeCell="K26" sqref="K26"/>
    </sheetView>
  </sheetViews>
  <sheetFormatPr defaultColWidth="9" defaultRowHeight="14.25"/>
  <sheetData>
    <row r="1" customHeight="1" spans="1:8">
      <c r="A1" s="1" t="s">
        <v>154</v>
      </c>
      <c r="B1" s="2" t="s">
        <v>155</v>
      </c>
      <c r="C1" s="2" t="s">
        <v>156</v>
      </c>
      <c r="D1" s="3" t="s">
        <v>157</v>
      </c>
      <c r="E1" s="2" t="s">
        <v>158</v>
      </c>
      <c r="F1" s="3" t="s">
        <v>159</v>
      </c>
      <c r="G1" s="3" t="s">
        <v>160</v>
      </c>
      <c r="H1" s="19" t="s">
        <v>161</v>
      </c>
    </row>
    <row r="2" spans="1:9">
      <c r="A2" s="20" t="s">
        <v>165</v>
      </c>
      <c r="B2" s="20"/>
      <c r="C2" s="20"/>
      <c r="D2" s="21"/>
      <c r="E2" s="20"/>
      <c r="F2" s="20"/>
      <c r="G2" s="20"/>
      <c r="H2" s="22"/>
      <c r="I2" s="22"/>
    </row>
    <row r="3" spans="1:9">
      <c r="A3" s="30">
        <v>24</v>
      </c>
      <c r="B3" s="30">
        <v>0.8</v>
      </c>
      <c r="C3" s="30">
        <v>0</v>
      </c>
      <c r="D3" s="31">
        <v>66.2125</v>
      </c>
      <c r="E3" s="30">
        <v>19.2</v>
      </c>
      <c r="F3" s="31">
        <v>0</v>
      </c>
      <c r="G3" s="31">
        <v>0</v>
      </c>
      <c r="H3" s="32">
        <v>0</v>
      </c>
      <c r="I3" s="22"/>
    </row>
    <row r="4" spans="1:9">
      <c r="A4" s="30">
        <v>24</v>
      </c>
      <c r="B4" s="30">
        <v>1</v>
      </c>
      <c r="C4" s="30">
        <v>1.92</v>
      </c>
      <c r="D4" s="31">
        <v>65.1125</v>
      </c>
      <c r="E4" s="30">
        <v>24</v>
      </c>
      <c r="F4" s="31">
        <v>13.0906806282722</v>
      </c>
      <c r="G4" s="31">
        <v>0.54544502617801</v>
      </c>
      <c r="H4" s="32">
        <v>1.92</v>
      </c>
      <c r="I4" s="22"/>
    </row>
    <row r="5" spans="1:9">
      <c r="A5" s="30">
        <v>24</v>
      </c>
      <c r="B5" s="30">
        <v>1.5</v>
      </c>
      <c r="C5" s="30">
        <v>4</v>
      </c>
      <c r="D5" s="31">
        <v>63.35</v>
      </c>
      <c r="E5" s="30">
        <v>36</v>
      </c>
      <c r="F5" s="31">
        <v>26.5340314136126</v>
      </c>
      <c r="G5" s="31">
        <v>0.737056428155905</v>
      </c>
      <c r="H5" s="32">
        <v>2.66666666666667</v>
      </c>
      <c r="I5" s="22"/>
    </row>
    <row r="6" spans="1:9">
      <c r="A6" s="30">
        <v>24</v>
      </c>
      <c r="B6" s="30">
        <v>2</v>
      </c>
      <c r="C6" s="30">
        <v>5.36</v>
      </c>
      <c r="D6" s="31">
        <v>61</v>
      </c>
      <c r="E6" s="30">
        <v>48</v>
      </c>
      <c r="F6" s="31">
        <v>34.2366492146597</v>
      </c>
      <c r="G6" s="31">
        <v>0.71326352530541</v>
      </c>
      <c r="H6" s="32">
        <v>2.68</v>
      </c>
      <c r="I6" s="22"/>
    </row>
    <row r="7" spans="1:9">
      <c r="A7" s="30">
        <v>24</v>
      </c>
      <c r="B7" s="30">
        <v>2.5</v>
      </c>
      <c r="C7" s="30">
        <v>8.08</v>
      </c>
      <c r="D7" s="31">
        <v>59.65</v>
      </c>
      <c r="E7" s="30">
        <v>60</v>
      </c>
      <c r="F7" s="31">
        <v>50.4682722513089</v>
      </c>
      <c r="G7" s="31">
        <v>0.841137870855148</v>
      </c>
      <c r="H7" s="32">
        <v>3.232</v>
      </c>
      <c r="I7" s="22"/>
    </row>
    <row r="8" spans="1:9">
      <c r="A8" s="30">
        <v>24</v>
      </c>
      <c r="B8" s="30">
        <v>3</v>
      </c>
      <c r="C8" s="30">
        <v>10.88</v>
      </c>
      <c r="D8" s="31">
        <v>57.5875</v>
      </c>
      <c r="E8" s="30">
        <v>72</v>
      </c>
      <c r="F8" s="31">
        <v>65.6075392670157</v>
      </c>
      <c r="G8" s="31">
        <v>0.911215823152996</v>
      </c>
      <c r="H8" s="32">
        <v>3.62666666666667</v>
      </c>
      <c r="I8" s="22"/>
    </row>
    <row r="9" spans="1:9">
      <c r="A9" s="30">
        <v>24</v>
      </c>
      <c r="B9" s="30">
        <v>3.6</v>
      </c>
      <c r="C9" s="30">
        <v>12.96</v>
      </c>
      <c r="D9" s="31">
        <v>55.6625</v>
      </c>
      <c r="E9" s="30">
        <v>86.4</v>
      </c>
      <c r="F9" s="31">
        <v>75.5378010471204</v>
      </c>
      <c r="G9" s="31">
        <v>0.874280104712042</v>
      </c>
      <c r="H9" s="32">
        <v>3.6</v>
      </c>
      <c r="I9" s="22"/>
    </row>
    <row r="10" spans="1:9">
      <c r="A10" s="30">
        <v>24</v>
      </c>
      <c r="B10" s="30">
        <v>4.1</v>
      </c>
      <c r="C10" s="30">
        <v>13.44</v>
      </c>
      <c r="D10" s="31">
        <v>53.8</v>
      </c>
      <c r="E10" s="30">
        <v>98.4</v>
      </c>
      <c r="F10" s="31">
        <v>75.7143455497382</v>
      </c>
      <c r="G10" s="31">
        <v>0.769454731196527</v>
      </c>
      <c r="H10" s="32">
        <v>3.2780487804878</v>
      </c>
      <c r="I10" s="22">
        <v>3.50462897105908</v>
      </c>
    </row>
    <row r="11" spans="1:9">
      <c r="A11" s="30">
        <v>24</v>
      </c>
      <c r="B11" s="30">
        <v>4.6</v>
      </c>
      <c r="C11" s="30">
        <v>14.8</v>
      </c>
      <c r="D11" s="31">
        <v>52.275</v>
      </c>
      <c r="E11" s="30">
        <v>110.4</v>
      </c>
      <c r="F11" s="31">
        <v>81.0125654450262</v>
      </c>
      <c r="G11" s="31">
        <v>0.733809469610744</v>
      </c>
      <c r="H11" s="32">
        <v>3.21739130434783</v>
      </c>
      <c r="I11" s="22"/>
    </row>
    <row r="12" spans="1:9">
      <c r="A12" s="30">
        <v>24</v>
      </c>
      <c r="B12" s="30">
        <v>5</v>
      </c>
      <c r="C12" s="30">
        <v>16.88</v>
      </c>
      <c r="D12" s="31">
        <v>50.5625</v>
      </c>
      <c r="E12" s="30">
        <v>120</v>
      </c>
      <c r="F12" s="31">
        <v>89.3712041884817</v>
      </c>
      <c r="G12" s="31">
        <v>0.744760034904014</v>
      </c>
      <c r="H12" s="32">
        <v>3.376</v>
      </c>
      <c r="I12" s="22"/>
    </row>
    <row r="13" spans="1:9">
      <c r="A13" s="30">
        <v>24</v>
      </c>
      <c r="B13" s="30">
        <v>5.5</v>
      </c>
      <c r="C13" s="30">
        <v>17.92</v>
      </c>
      <c r="D13" s="31">
        <v>49.2875</v>
      </c>
      <c r="E13" s="30">
        <v>132</v>
      </c>
      <c r="F13" s="31">
        <v>92.4850261780105</v>
      </c>
      <c r="G13" s="31">
        <v>0.700644137712201</v>
      </c>
      <c r="H13" s="32">
        <v>3.25818181818182</v>
      </c>
      <c r="I13" s="22"/>
    </row>
    <row r="14" spans="1:9">
      <c r="A14" s="30">
        <v>24</v>
      </c>
      <c r="B14" s="30">
        <v>6</v>
      </c>
      <c r="C14" s="30">
        <v>20.48</v>
      </c>
      <c r="D14" s="31">
        <v>47.475</v>
      </c>
      <c r="E14" s="30">
        <v>144</v>
      </c>
      <c r="F14" s="31">
        <v>101.810261780105</v>
      </c>
      <c r="G14" s="31">
        <v>0.707015706806283</v>
      </c>
      <c r="H14" s="32">
        <v>3.41333333333333</v>
      </c>
      <c r="I14" s="22"/>
    </row>
    <row r="15" spans="1:9">
      <c r="A15" s="30">
        <v>24</v>
      </c>
      <c r="B15" s="30">
        <v>6.5</v>
      </c>
      <c r="C15" s="30">
        <v>21.6</v>
      </c>
      <c r="D15" s="31">
        <v>45.025</v>
      </c>
      <c r="E15" s="30">
        <v>156</v>
      </c>
      <c r="F15" s="31">
        <v>101.83664921466</v>
      </c>
      <c r="G15" s="31">
        <v>0.652799033427306</v>
      </c>
      <c r="H15" s="32">
        <v>3.32307692307692</v>
      </c>
      <c r="I15" s="22"/>
    </row>
    <row r="16" spans="1:9">
      <c r="A16" s="30">
        <v>24</v>
      </c>
      <c r="B16" s="30">
        <v>7</v>
      </c>
      <c r="C16" s="30">
        <v>22.96</v>
      </c>
      <c r="D16" s="31">
        <v>42.95</v>
      </c>
      <c r="E16" s="30">
        <v>168</v>
      </c>
      <c r="F16" s="31">
        <v>103.259895287958</v>
      </c>
      <c r="G16" s="31">
        <v>0.614642233856894</v>
      </c>
      <c r="H16" s="32">
        <v>3.28</v>
      </c>
      <c r="I16" s="22"/>
    </row>
    <row r="17" spans="1:9">
      <c r="A17" s="30">
        <v>24</v>
      </c>
      <c r="B17" s="30">
        <v>7.5</v>
      </c>
      <c r="C17" s="30">
        <v>24.96</v>
      </c>
      <c r="D17" s="31">
        <v>40.65</v>
      </c>
      <c r="E17" s="30">
        <v>180</v>
      </c>
      <c r="F17" s="31">
        <v>106.24335078534</v>
      </c>
      <c r="G17" s="31">
        <v>0.590240837696335</v>
      </c>
      <c r="H17" s="32">
        <v>3.328</v>
      </c>
      <c r="I17" s="22"/>
    </row>
    <row r="18" spans="1:9">
      <c r="A18" s="30">
        <v>24</v>
      </c>
      <c r="B18" s="30">
        <v>8</v>
      </c>
      <c r="C18" s="30">
        <v>25.92</v>
      </c>
      <c r="D18" s="31">
        <v>39.025</v>
      </c>
      <c r="E18" s="30">
        <v>192</v>
      </c>
      <c r="F18" s="31">
        <v>105.919162303665</v>
      </c>
      <c r="G18" s="31">
        <v>0.551662303664921</v>
      </c>
      <c r="H18" s="32">
        <v>3.24</v>
      </c>
      <c r="I18" s="22"/>
    </row>
    <row r="19" spans="1:9">
      <c r="A19" s="30">
        <v>24</v>
      </c>
      <c r="B19" s="30">
        <v>8.3</v>
      </c>
      <c r="C19" s="30">
        <v>27.28</v>
      </c>
      <c r="D19" s="31">
        <v>37.1875</v>
      </c>
      <c r="E19" s="30">
        <v>199.2</v>
      </c>
      <c r="F19" s="31">
        <v>106.227748691099</v>
      </c>
      <c r="G19" s="31">
        <v>0.533271830778612</v>
      </c>
      <c r="H19" s="32">
        <v>3.28674698795181</v>
      </c>
      <c r="I19" s="22"/>
    </row>
    <row r="20" spans="1:9">
      <c r="A20" s="30">
        <v>24</v>
      </c>
      <c r="B20" s="30">
        <v>7.9</v>
      </c>
      <c r="C20" s="30">
        <v>25.6</v>
      </c>
      <c r="D20" s="31">
        <v>37.7125</v>
      </c>
      <c r="E20" s="30">
        <v>189.6</v>
      </c>
      <c r="F20" s="31">
        <v>101.093193717277</v>
      </c>
      <c r="G20" s="31">
        <v>0.533191949985641</v>
      </c>
      <c r="H20" s="32">
        <v>3.24050632911392</v>
      </c>
      <c r="I20" s="22"/>
    </row>
    <row r="21" spans="1:9">
      <c r="A21" s="30">
        <v>24</v>
      </c>
      <c r="B21" s="30">
        <v>6.4</v>
      </c>
      <c r="C21" s="30">
        <v>26.88</v>
      </c>
      <c r="D21" s="31">
        <v>13.9625</v>
      </c>
      <c r="E21" s="30">
        <v>153.6</v>
      </c>
      <c r="F21" s="31">
        <v>39.2996858638743</v>
      </c>
      <c r="G21" s="31">
        <v>0.255857329842932</v>
      </c>
      <c r="H21" s="32">
        <v>4.2</v>
      </c>
      <c r="I21" s="22"/>
    </row>
    <row r="22" spans="1:9">
      <c r="A22" s="30">
        <v>24</v>
      </c>
      <c r="B22" s="30">
        <v>5.9</v>
      </c>
      <c r="C22" s="30">
        <v>28.4</v>
      </c>
      <c r="D22" s="31">
        <v>9.1125</v>
      </c>
      <c r="E22" s="30">
        <v>141.6</v>
      </c>
      <c r="F22" s="31">
        <v>27.0989528795812</v>
      </c>
      <c r="G22" s="31">
        <v>0.191376785872748</v>
      </c>
      <c r="H22" s="32">
        <v>4.8135593220339</v>
      </c>
      <c r="I22" s="22"/>
    </row>
    <row r="23" spans="1:9">
      <c r="A23" s="30">
        <v>24</v>
      </c>
      <c r="B23" s="30">
        <v>5.8</v>
      </c>
      <c r="C23" s="30">
        <v>28.72</v>
      </c>
      <c r="D23" s="31">
        <v>3.825</v>
      </c>
      <c r="E23" s="30">
        <v>139.2</v>
      </c>
      <c r="F23" s="31">
        <v>11.5030366492147</v>
      </c>
      <c r="G23" s="31">
        <v>0.0826367575374616</v>
      </c>
      <c r="H23" s="32">
        <v>4.95172413793103</v>
      </c>
      <c r="I23" s="22"/>
    </row>
    <row r="24" spans="1:9">
      <c r="A24" s="30">
        <v>24</v>
      </c>
      <c r="B24" s="30">
        <v>4.9</v>
      </c>
      <c r="C24" s="30">
        <v>27.76</v>
      </c>
      <c r="D24" s="31">
        <v>3.05</v>
      </c>
      <c r="E24" s="30">
        <v>117.6</v>
      </c>
      <c r="F24" s="31">
        <v>8.86575916230366</v>
      </c>
      <c r="G24" s="31">
        <v>0.0753891085229903</v>
      </c>
      <c r="H24" s="32">
        <v>5.66530612244898</v>
      </c>
      <c r="I24" s="22"/>
    </row>
    <row r="25" spans="1:9">
      <c r="A25" s="30">
        <v>24</v>
      </c>
      <c r="B25" s="30">
        <v>3.6</v>
      </c>
      <c r="C25" s="30">
        <v>25.84</v>
      </c>
      <c r="D25" s="31">
        <v>0.125</v>
      </c>
      <c r="E25" s="30">
        <v>86.4</v>
      </c>
      <c r="F25" s="31">
        <v>0.338219895287958</v>
      </c>
      <c r="G25" s="31">
        <v>0.0039145821213884</v>
      </c>
      <c r="H25" s="32">
        <v>7.17777777777778</v>
      </c>
      <c r="I25" s="22"/>
    </row>
    <row r="26" spans="1:8">
      <c r="A26" s="23"/>
      <c r="B26" s="23"/>
      <c r="C26" s="23"/>
      <c r="D26" s="23"/>
      <c r="E26" s="23"/>
      <c r="F26" s="23"/>
      <c r="G26" s="23"/>
      <c r="H26" s="23"/>
    </row>
    <row r="27" spans="1:8">
      <c r="A27" s="24" t="s">
        <v>166</v>
      </c>
      <c r="B27" s="24"/>
      <c r="C27" s="24"/>
      <c r="D27" s="24"/>
      <c r="E27" s="24"/>
      <c r="F27" s="24"/>
      <c r="G27" s="24"/>
      <c r="H27" s="24"/>
    </row>
    <row r="28" spans="1:8">
      <c r="A28" s="24">
        <v>24</v>
      </c>
      <c r="B28" s="24">
        <v>1.3</v>
      </c>
      <c r="C28" s="24">
        <v>2.3</v>
      </c>
      <c r="D28" s="24">
        <v>69.4</v>
      </c>
      <c r="E28" s="24">
        <v>31.2</v>
      </c>
      <c r="F28" s="28">
        <v>16.7141361256544</v>
      </c>
      <c r="G28" s="28">
        <v>0.535709491206873</v>
      </c>
      <c r="H28" s="28">
        <v>1.76923076923077</v>
      </c>
    </row>
    <row r="29" spans="1:8">
      <c r="A29" s="24">
        <v>24</v>
      </c>
      <c r="B29" s="24">
        <v>1.7</v>
      </c>
      <c r="C29" s="24">
        <v>5</v>
      </c>
      <c r="D29" s="24">
        <v>67.9</v>
      </c>
      <c r="E29" s="24">
        <v>40.8</v>
      </c>
      <c r="F29" s="28">
        <v>35.5497382198953</v>
      </c>
      <c r="G29" s="28">
        <v>0.871317113232728</v>
      </c>
      <c r="H29" s="28">
        <v>2.94117647058824</v>
      </c>
    </row>
    <row r="30" spans="1:8">
      <c r="A30" s="24">
        <v>24</v>
      </c>
      <c r="B30" s="24">
        <v>2.4</v>
      </c>
      <c r="C30" s="24">
        <v>8</v>
      </c>
      <c r="D30" s="24">
        <v>65.1</v>
      </c>
      <c r="E30" s="24">
        <v>57.6</v>
      </c>
      <c r="F30" s="28">
        <v>54.5340314136126</v>
      </c>
      <c r="G30" s="28">
        <v>0.946771378708551</v>
      </c>
      <c r="H30" s="28">
        <v>3.33333333333333</v>
      </c>
    </row>
    <row r="31" spans="1:8">
      <c r="A31" s="24">
        <v>24</v>
      </c>
      <c r="B31" s="24">
        <v>3.4</v>
      </c>
      <c r="C31" s="24">
        <v>10.9</v>
      </c>
      <c r="D31" s="24">
        <v>63.1</v>
      </c>
      <c r="E31" s="24">
        <v>81.6</v>
      </c>
      <c r="F31" s="28">
        <v>72.0198952879581</v>
      </c>
      <c r="G31" s="28">
        <v>0.882596755979879</v>
      </c>
      <c r="H31" s="28">
        <v>3.20588235294118</v>
      </c>
    </row>
    <row r="32" spans="1:8">
      <c r="A32" s="24">
        <v>24</v>
      </c>
      <c r="B32" s="24">
        <v>4</v>
      </c>
      <c r="C32" s="24">
        <v>12.8</v>
      </c>
      <c r="D32" s="24">
        <v>61.4</v>
      </c>
      <c r="E32" s="24">
        <v>96</v>
      </c>
      <c r="F32" s="28">
        <v>82.2952879581152</v>
      </c>
      <c r="G32" s="28">
        <v>0.857242582897033</v>
      </c>
      <c r="H32" s="28">
        <v>3.2</v>
      </c>
    </row>
    <row r="33" spans="1:8">
      <c r="A33" s="24">
        <v>24</v>
      </c>
      <c r="B33" s="24">
        <v>4.8</v>
      </c>
      <c r="C33" s="24">
        <v>15</v>
      </c>
      <c r="D33" s="24">
        <v>59.5</v>
      </c>
      <c r="E33" s="24">
        <v>115.2</v>
      </c>
      <c r="F33" s="28">
        <v>93.4554973821989</v>
      </c>
      <c r="G33" s="28">
        <v>0.811245636998255</v>
      </c>
      <c r="H33" s="28">
        <v>3.125</v>
      </c>
    </row>
    <row r="34" spans="1:8">
      <c r="A34" s="24">
        <v>24</v>
      </c>
      <c r="B34" s="24">
        <v>6.2</v>
      </c>
      <c r="C34" s="24">
        <v>17.7</v>
      </c>
      <c r="D34" s="24">
        <v>57.1</v>
      </c>
      <c r="E34" s="24">
        <v>148.8</v>
      </c>
      <c r="F34" s="28">
        <v>105.829319371728</v>
      </c>
      <c r="G34" s="28">
        <v>0.711218544164837</v>
      </c>
      <c r="H34" s="28">
        <v>2.85483870967742</v>
      </c>
    </row>
    <row r="35" spans="1:8">
      <c r="A35" s="24">
        <v>24</v>
      </c>
      <c r="B35" s="24">
        <v>6.6</v>
      </c>
      <c r="C35" s="24">
        <v>20.2</v>
      </c>
      <c r="D35" s="24">
        <v>55.2</v>
      </c>
      <c r="E35" s="24">
        <v>158.4</v>
      </c>
      <c r="F35" s="28">
        <v>116.758115183246</v>
      </c>
      <c r="G35" s="28">
        <v>0.737109313025543</v>
      </c>
      <c r="H35" s="28">
        <v>3.06060606060606</v>
      </c>
    </row>
    <row r="36" spans="1:8">
      <c r="A36" s="24">
        <v>24</v>
      </c>
      <c r="B36" s="24">
        <v>8.3</v>
      </c>
      <c r="C36" s="24">
        <v>23.6</v>
      </c>
      <c r="D36" s="24">
        <v>52.2</v>
      </c>
      <c r="E36" s="24">
        <v>199.2</v>
      </c>
      <c r="F36" s="28">
        <v>128.996858638743</v>
      </c>
      <c r="G36" s="28">
        <v>0.647574591559957</v>
      </c>
      <c r="H36" s="28">
        <v>2.8433734939759</v>
      </c>
    </row>
    <row r="37" spans="1:8">
      <c r="A37" s="24">
        <v>24</v>
      </c>
      <c r="B37" s="24">
        <v>9.7</v>
      </c>
      <c r="C37" s="24">
        <v>26.7</v>
      </c>
      <c r="D37" s="24">
        <v>40.6</v>
      </c>
      <c r="E37" s="24">
        <v>232.8</v>
      </c>
      <c r="F37" s="28">
        <v>113.509947643979</v>
      </c>
      <c r="G37" s="28">
        <v>0.487585685755924</v>
      </c>
      <c r="H37" s="28">
        <v>2.75257731958763</v>
      </c>
    </row>
    <row r="38" spans="1:8">
      <c r="A38" s="24">
        <v>24</v>
      </c>
      <c r="B38" s="24">
        <v>10</v>
      </c>
      <c r="C38" s="24">
        <v>29.6</v>
      </c>
      <c r="D38" s="24">
        <v>45.2</v>
      </c>
      <c r="E38" s="24">
        <v>240</v>
      </c>
      <c r="F38" s="28">
        <v>140.096335078534</v>
      </c>
      <c r="G38" s="28">
        <v>0.583734729493892</v>
      </c>
      <c r="H38" s="28">
        <v>2.96</v>
      </c>
    </row>
    <row r="39" spans="1:8">
      <c r="A39" s="24">
        <v>24</v>
      </c>
      <c r="B39" s="24">
        <v>14.5</v>
      </c>
      <c r="C39" s="24">
        <v>32.7</v>
      </c>
      <c r="D39" s="24">
        <v>39.4</v>
      </c>
      <c r="E39" s="24">
        <v>348</v>
      </c>
      <c r="F39" s="28">
        <v>134.90890052356</v>
      </c>
      <c r="G39" s="28">
        <v>0.387669254378047</v>
      </c>
      <c r="H39" s="28">
        <v>2.2551724137931</v>
      </c>
    </row>
    <row r="40" spans="1:8">
      <c r="A40" s="24">
        <v>24</v>
      </c>
      <c r="B40" s="24">
        <v>16.5</v>
      </c>
      <c r="C40" s="24">
        <v>36.1</v>
      </c>
      <c r="D40" s="24">
        <v>33.7</v>
      </c>
      <c r="E40" s="24">
        <v>396</v>
      </c>
      <c r="F40" s="28">
        <v>127.389528795812</v>
      </c>
      <c r="G40" s="28">
        <v>0.321690729282352</v>
      </c>
      <c r="H40" s="28">
        <v>2.18787878787879</v>
      </c>
    </row>
    <row r="41" spans="1:8">
      <c r="A41" s="24">
        <v>24</v>
      </c>
      <c r="B41" s="24">
        <v>19</v>
      </c>
      <c r="C41" s="24">
        <v>39.6</v>
      </c>
      <c r="D41" s="24">
        <v>26.9</v>
      </c>
      <c r="E41" s="24">
        <v>456</v>
      </c>
      <c r="F41" s="28">
        <v>111.543455497382</v>
      </c>
      <c r="G41" s="28">
        <v>0.244612841003031</v>
      </c>
      <c r="H41" s="28">
        <v>2.08421052631579</v>
      </c>
    </row>
    <row r="42" spans="1:8">
      <c r="A42" s="24">
        <v>24</v>
      </c>
      <c r="B42" s="24">
        <v>20.9</v>
      </c>
      <c r="C42" s="24">
        <v>42.9</v>
      </c>
      <c r="D42" s="24">
        <v>22.1</v>
      </c>
      <c r="E42" s="24">
        <v>501.6</v>
      </c>
      <c r="F42" s="28">
        <v>99.2764397905759</v>
      </c>
      <c r="G42" s="28">
        <v>0.197919537062552</v>
      </c>
      <c r="H42" s="28">
        <v>2.05263157894737</v>
      </c>
    </row>
    <row r="43" spans="1:8">
      <c r="A43" s="24">
        <v>24</v>
      </c>
      <c r="B43" s="24">
        <v>24.1</v>
      </c>
      <c r="C43" s="24">
        <v>45.9</v>
      </c>
      <c r="D43" s="24">
        <v>15.3</v>
      </c>
      <c r="E43" s="24">
        <v>578.4</v>
      </c>
      <c r="F43" s="28">
        <v>73.5361256544503</v>
      </c>
      <c r="G43" s="28">
        <v>0.127137146705481</v>
      </c>
      <c r="H43" s="28">
        <v>1.9045643153527</v>
      </c>
    </row>
    <row r="44" spans="1:8">
      <c r="A44" s="24">
        <v>24</v>
      </c>
      <c r="B44" s="24">
        <v>24.2</v>
      </c>
      <c r="C44" s="24">
        <v>46.5</v>
      </c>
      <c r="D44" s="24">
        <v>13</v>
      </c>
      <c r="E44" s="24">
        <v>580.8</v>
      </c>
      <c r="F44" s="28">
        <v>63.2984293193717</v>
      </c>
      <c r="G44" s="28">
        <v>0.10898489896586</v>
      </c>
      <c r="H44" s="28">
        <v>1.92148760330579</v>
      </c>
    </row>
    <row r="45" spans="1:8">
      <c r="A45" s="23"/>
      <c r="B45" s="23"/>
      <c r="C45" s="23"/>
      <c r="D45" s="23"/>
      <c r="E45" s="23"/>
      <c r="F45" s="23"/>
      <c r="G45" s="23"/>
      <c r="H45" s="23"/>
    </row>
  </sheetData>
  <mergeCells count="1">
    <mergeCell ref="A27:H27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1:I56"/>
  <sheetViews>
    <sheetView workbookViewId="0">
      <selection activeCell="N36" sqref="N36"/>
    </sheetView>
  </sheetViews>
  <sheetFormatPr defaultColWidth="9" defaultRowHeight="14.25"/>
  <sheetData>
    <row r="41" spans="1:8">
      <c r="A41" s="1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3" t="s">
        <v>159</v>
      </c>
      <c r="G41" s="3" t="s">
        <v>160</v>
      </c>
      <c r="H41" s="3" t="s">
        <v>161</v>
      </c>
    </row>
    <row r="42" spans="1:9">
      <c r="A42" s="4" t="s">
        <v>167</v>
      </c>
      <c r="B42" s="5"/>
      <c r="C42" s="5"/>
      <c r="D42" s="5"/>
      <c r="E42" s="5"/>
      <c r="F42" s="6"/>
      <c r="G42" s="6"/>
      <c r="H42" s="6"/>
      <c r="I42" s="5"/>
    </row>
    <row r="43" spans="1:9">
      <c r="A43" s="4">
        <v>24</v>
      </c>
      <c r="B43" s="5">
        <v>0</v>
      </c>
      <c r="C43" s="5">
        <v>0</v>
      </c>
      <c r="D43" s="5">
        <v>366</v>
      </c>
      <c r="E43" s="5">
        <f t="shared" ref="E43:E56" si="0">A43*B43</f>
        <v>0</v>
      </c>
      <c r="F43" s="6">
        <f t="shared" ref="F43:F56" si="1">C43*D43/9.55</f>
        <v>0</v>
      </c>
      <c r="G43" s="6">
        <v>0</v>
      </c>
      <c r="H43" s="6">
        <v>0</v>
      </c>
      <c r="I43" s="5"/>
    </row>
    <row r="44" spans="1:9">
      <c r="A44" s="4">
        <v>24</v>
      </c>
      <c r="B44" s="5">
        <v>0.5</v>
      </c>
      <c r="C44" s="5">
        <v>0.25</v>
      </c>
      <c r="D44" s="5">
        <v>354</v>
      </c>
      <c r="E44" s="5">
        <f t="shared" si="0"/>
        <v>12</v>
      </c>
      <c r="F44" s="6">
        <f t="shared" si="1"/>
        <v>9.26701570680628</v>
      </c>
      <c r="G44" s="6">
        <f t="shared" ref="G44:G56" si="2">F44/E44</f>
        <v>0.772251308900524</v>
      </c>
      <c r="H44" s="6">
        <f t="shared" ref="H44:H56" si="3">C44/B44</f>
        <v>0.5</v>
      </c>
      <c r="I44" s="5"/>
    </row>
    <row r="45" spans="1:9">
      <c r="A45" s="7">
        <v>24</v>
      </c>
      <c r="B45" s="8">
        <v>1</v>
      </c>
      <c r="C45" s="8">
        <v>0.6</v>
      </c>
      <c r="D45" s="8">
        <v>348</v>
      </c>
      <c r="E45" s="8">
        <f t="shared" si="0"/>
        <v>24</v>
      </c>
      <c r="F45" s="9">
        <f t="shared" si="1"/>
        <v>21.8638743455497</v>
      </c>
      <c r="G45" s="9">
        <f t="shared" si="2"/>
        <v>0.910994764397906</v>
      </c>
      <c r="H45" s="9">
        <f t="shared" si="3"/>
        <v>0.6</v>
      </c>
      <c r="I45" s="5"/>
    </row>
    <row r="46" spans="1:9">
      <c r="A46" s="4">
        <v>24</v>
      </c>
      <c r="B46" s="5">
        <v>1.5</v>
      </c>
      <c r="C46" s="5">
        <v>0.95</v>
      </c>
      <c r="D46" s="5">
        <v>318</v>
      </c>
      <c r="E46" s="5">
        <f t="shared" si="0"/>
        <v>36</v>
      </c>
      <c r="F46" s="6">
        <f t="shared" si="1"/>
        <v>31.6335078534031</v>
      </c>
      <c r="G46" s="6">
        <f t="shared" si="2"/>
        <v>0.87870855148342</v>
      </c>
      <c r="H46" s="6">
        <f t="shared" si="3"/>
        <v>0.633333333333333</v>
      </c>
      <c r="I46" s="5"/>
    </row>
    <row r="47" spans="1:9">
      <c r="A47" s="13">
        <v>24</v>
      </c>
      <c r="B47" s="14">
        <v>2</v>
      </c>
      <c r="C47" s="14">
        <v>1</v>
      </c>
      <c r="D47" s="14">
        <v>300</v>
      </c>
      <c r="E47" s="14">
        <f t="shared" si="0"/>
        <v>48</v>
      </c>
      <c r="F47" s="15">
        <f t="shared" si="1"/>
        <v>31.413612565445</v>
      </c>
      <c r="G47" s="15">
        <f t="shared" si="2"/>
        <v>0.654450261780105</v>
      </c>
      <c r="H47" s="15">
        <f t="shared" si="3"/>
        <v>0.5</v>
      </c>
      <c r="I47" s="15">
        <f>AVERAGE(H44:H54)</f>
        <v>0.618286349123247</v>
      </c>
    </row>
    <row r="48" spans="1:9">
      <c r="A48" s="4">
        <v>24</v>
      </c>
      <c r="B48" s="5">
        <v>2.5</v>
      </c>
      <c r="C48" s="5">
        <v>1.57</v>
      </c>
      <c r="D48" s="5">
        <v>288</v>
      </c>
      <c r="E48" s="5">
        <f t="shared" si="0"/>
        <v>60</v>
      </c>
      <c r="F48" s="6">
        <f t="shared" si="1"/>
        <v>47.3465968586387</v>
      </c>
      <c r="G48" s="6">
        <f t="shared" si="2"/>
        <v>0.789109947643979</v>
      </c>
      <c r="H48" s="6">
        <f t="shared" si="3"/>
        <v>0.628</v>
      </c>
      <c r="I48" s="5"/>
    </row>
    <row r="49" spans="1:9">
      <c r="A49" s="4">
        <v>24</v>
      </c>
      <c r="B49" s="5">
        <v>3</v>
      </c>
      <c r="C49" s="5">
        <v>2.08</v>
      </c>
      <c r="D49" s="5">
        <v>288</v>
      </c>
      <c r="E49" s="5">
        <f t="shared" si="0"/>
        <v>72</v>
      </c>
      <c r="F49" s="6">
        <f t="shared" si="1"/>
        <v>62.7267015706806</v>
      </c>
      <c r="G49" s="6">
        <f t="shared" si="2"/>
        <v>0.871204188481675</v>
      </c>
      <c r="H49" s="6">
        <f t="shared" si="3"/>
        <v>0.693333333333333</v>
      </c>
      <c r="I49" s="5"/>
    </row>
    <row r="50" spans="1:9">
      <c r="A50" s="4">
        <v>24</v>
      </c>
      <c r="B50" s="5">
        <v>3.4</v>
      </c>
      <c r="C50" s="5">
        <v>2.28</v>
      </c>
      <c r="D50" s="5">
        <v>258</v>
      </c>
      <c r="E50" s="5">
        <f t="shared" si="0"/>
        <v>81.6</v>
      </c>
      <c r="F50" s="6">
        <f t="shared" si="1"/>
        <v>61.5958115183246</v>
      </c>
      <c r="G50" s="6">
        <f t="shared" si="2"/>
        <v>0.754850631352017</v>
      </c>
      <c r="H50" s="6">
        <f t="shared" si="3"/>
        <v>0.670588235294118</v>
      </c>
      <c r="I50" s="5"/>
    </row>
    <row r="51" spans="1:9">
      <c r="A51" s="4">
        <v>24</v>
      </c>
      <c r="B51" s="5">
        <v>3.9</v>
      </c>
      <c r="C51" s="5">
        <v>2.51</v>
      </c>
      <c r="D51" s="5">
        <v>234</v>
      </c>
      <c r="E51" s="5">
        <f t="shared" si="0"/>
        <v>93.6</v>
      </c>
      <c r="F51" s="6">
        <f t="shared" si="1"/>
        <v>61.5015706806283</v>
      </c>
      <c r="G51" s="6">
        <f t="shared" si="2"/>
        <v>0.657068062827225</v>
      </c>
      <c r="H51" s="6">
        <f t="shared" si="3"/>
        <v>0.643589743589744</v>
      </c>
      <c r="I51" s="5"/>
    </row>
    <row r="52" spans="1:9">
      <c r="A52" s="4">
        <v>24</v>
      </c>
      <c r="B52" s="5">
        <v>4.4</v>
      </c>
      <c r="C52" s="5">
        <v>3.01</v>
      </c>
      <c r="D52" s="5">
        <v>234</v>
      </c>
      <c r="E52" s="5">
        <f t="shared" si="0"/>
        <v>105.6</v>
      </c>
      <c r="F52" s="6">
        <f t="shared" si="1"/>
        <v>73.7528795811518</v>
      </c>
      <c r="G52" s="6">
        <f t="shared" si="2"/>
        <v>0.698417420276059</v>
      </c>
      <c r="H52" s="6">
        <f t="shared" si="3"/>
        <v>0.684090909090909</v>
      </c>
      <c r="I52" s="5"/>
    </row>
    <row r="53" spans="1:9">
      <c r="A53" s="4">
        <v>24</v>
      </c>
      <c r="B53" s="5">
        <v>4.9</v>
      </c>
      <c r="C53" s="5">
        <v>3.08</v>
      </c>
      <c r="D53" s="5">
        <v>198</v>
      </c>
      <c r="E53" s="5">
        <f t="shared" si="0"/>
        <v>117.6</v>
      </c>
      <c r="F53" s="6">
        <f t="shared" si="1"/>
        <v>63.8575916230366</v>
      </c>
      <c r="G53" s="6">
        <f t="shared" si="2"/>
        <v>0.543006731488407</v>
      </c>
      <c r="H53" s="6">
        <f t="shared" si="3"/>
        <v>0.628571428571429</v>
      </c>
      <c r="I53" s="5"/>
    </row>
    <row r="54" spans="1:9">
      <c r="A54" s="4">
        <v>24</v>
      </c>
      <c r="B54" s="17">
        <v>5.6</v>
      </c>
      <c r="C54" s="17">
        <v>3.47</v>
      </c>
      <c r="D54" s="5">
        <v>168</v>
      </c>
      <c r="E54" s="5">
        <f t="shared" si="0"/>
        <v>134.4</v>
      </c>
      <c r="F54" s="6">
        <f t="shared" si="1"/>
        <v>61.0429319371728</v>
      </c>
      <c r="G54" s="6">
        <f t="shared" si="2"/>
        <v>0.454188481675393</v>
      </c>
      <c r="H54" s="6">
        <f t="shared" si="3"/>
        <v>0.619642857142857</v>
      </c>
      <c r="I54" s="5"/>
    </row>
    <row r="55" spans="1:9">
      <c r="A55" s="4">
        <v>24</v>
      </c>
      <c r="B55" s="5">
        <v>3.7</v>
      </c>
      <c r="C55" s="5">
        <v>3.4</v>
      </c>
      <c r="D55" s="5">
        <v>12</v>
      </c>
      <c r="E55" s="5">
        <f t="shared" si="0"/>
        <v>88.8</v>
      </c>
      <c r="F55" s="6">
        <f t="shared" si="1"/>
        <v>4.27225130890052</v>
      </c>
      <c r="G55" s="6">
        <f t="shared" si="2"/>
        <v>0.0481109381632942</v>
      </c>
      <c r="H55" s="6">
        <f t="shared" si="3"/>
        <v>0.918918918918919</v>
      </c>
      <c r="I55" s="5"/>
    </row>
    <row r="56" spans="1:9">
      <c r="A56" s="4">
        <v>24</v>
      </c>
      <c r="B56" s="5">
        <v>3.8</v>
      </c>
      <c r="C56" s="5">
        <v>3.39</v>
      </c>
      <c r="D56" s="5">
        <v>0</v>
      </c>
      <c r="E56" s="5">
        <f t="shared" si="0"/>
        <v>91.2</v>
      </c>
      <c r="F56" s="6">
        <f t="shared" si="1"/>
        <v>0</v>
      </c>
      <c r="G56" s="6">
        <f t="shared" si="2"/>
        <v>0</v>
      </c>
      <c r="H56" s="6">
        <f t="shared" si="3"/>
        <v>0.892105263157895</v>
      </c>
      <c r="I56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3313" progId="Visio.Drawing.11" r:id="rId3">
          <objectPr defaultSize="0" r:id="rId4">
            <anchor moveWithCells="1" sizeWithCells="1">
              <from>
                <xdr:col>0</xdr:col>
                <xdr:colOff>635</xdr:colOff>
                <xdr:row>0</xdr:row>
                <xdr:rowOff>635</xdr:rowOff>
              </from>
              <to>
                <xdr:col>12</xdr:col>
                <xdr:colOff>118745</xdr:colOff>
                <xdr:row>34</xdr:row>
                <xdr:rowOff>24130</xdr:rowOff>
              </to>
            </anchor>
          </objectPr>
        </oleObject>
      </mc:Choice>
      <mc:Fallback>
        <oleObject shapeId="13313" progId="Visio.Drawing.11" r:id="rId3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0:I55"/>
  <sheetViews>
    <sheetView topLeftCell="A40" workbookViewId="0">
      <selection activeCell="K57" sqref="K57"/>
    </sheetView>
  </sheetViews>
  <sheetFormatPr defaultColWidth="9" defaultRowHeight="14.25"/>
  <sheetData>
    <row r="40" spans="1:8">
      <c r="A40" s="1" t="s">
        <v>154</v>
      </c>
      <c r="B40" s="2" t="s">
        <v>155</v>
      </c>
      <c r="C40" s="2" t="s">
        <v>156</v>
      </c>
      <c r="D40" s="2" t="s">
        <v>157</v>
      </c>
      <c r="E40" s="2" t="s">
        <v>158</v>
      </c>
      <c r="F40" s="3" t="s">
        <v>159</v>
      </c>
      <c r="G40" s="3" t="s">
        <v>160</v>
      </c>
      <c r="H40" s="3" t="s">
        <v>161</v>
      </c>
    </row>
    <row r="41" spans="1:9">
      <c r="A41" s="4" t="s">
        <v>168</v>
      </c>
      <c r="B41" s="5"/>
      <c r="C41" s="5"/>
      <c r="D41" s="5"/>
      <c r="E41" s="5"/>
      <c r="F41" s="6"/>
      <c r="G41" s="6"/>
      <c r="H41" s="6"/>
      <c r="I41" s="5"/>
    </row>
    <row r="42" spans="1:9">
      <c r="A42" s="4">
        <v>24</v>
      </c>
      <c r="B42" s="5">
        <v>0</v>
      </c>
      <c r="C42" s="5">
        <v>0</v>
      </c>
      <c r="D42" s="5">
        <v>228</v>
      </c>
      <c r="E42" s="5">
        <f t="shared" ref="E42:E55" si="0">A42*B42</f>
        <v>0</v>
      </c>
      <c r="F42" s="6">
        <f t="shared" ref="F42:F55" si="1">C42*D42/9.55</f>
        <v>0</v>
      </c>
      <c r="G42" s="6">
        <v>0</v>
      </c>
      <c r="H42" s="6">
        <v>0</v>
      </c>
      <c r="I42" s="5"/>
    </row>
    <row r="43" spans="1:9">
      <c r="A43" s="7">
        <v>24</v>
      </c>
      <c r="B43" s="8">
        <v>0.5</v>
      </c>
      <c r="C43" s="8">
        <v>0.5</v>
      </c>
      <c r="D43" s="8">
        <v>210</v>
      </c>
      <c r="E43" s="8">
        <f t="shared" si="0"/>
        <v>12</v>
      </c>
      <c r="F43" s="9">
        <f t="shared" si="1"/>
        <v>10.9947643979058</v>
      </c>
      <c r="G43" s="9">
        <f t="shared" ref="G43:G55" si="2">F43/E43</f>
        <v>0.916230366492147</v>
      </c>
      <c r="H43" s="9">
        <f t="shared" ref="H43:H55" si="3">C43/B43</f>
        <v>1</v>
      </c>
      <c r="I43" s="8"/>
    </row>
    <row r="44" spans="1:9">
      <c r="A44" s="4">
        <v>24</v>
      </c>
      <c r="B44" s="5">
        <v>1</v>
      </c>
      <c r="C44" s="5">
        <v>1.01</v>
      </c>
      <c r="D44" s="5">
        <v>192</v>
      </c>
      <c r="E44" s="5">
        <f t="shared" si="0"/>
        <v>24</v>
      </c>
      <c r="F44" s="6">
        <f t="shared" si="1"/>
        <v>20.3057591623037</v>
      </c>
      <c r="G44" s="6">
        <f t="shared" si="2"/>
        <v>0.846073298429319</v>
      </c>
      <c r="H44" s="6">
        <f t="shared" si="3"/>
        <v>1.01</v>
      </c>
      <c r="I44" s="5"/>
    </row>
    <row r="45" spans="1:9">
      <c r="A45" s="4">
        <v>24</v>
      </c>
      <c r="B45" s="5">
        <v>1.5</v>
      </c>
      <c r="C45" s="5">
        <v>1.6</v>
      </c>
      <c r="D45" s="5">
        <v>180</v>
      </c>
      <c r="E45" s="5">
        <f t="shared" si="0"/>
        <v>36</v>
      </c>
      <c r="F45" s="6">
        <f t="shared" si="1"/>
        <v>30.1570680628272</v>
      </c>
      <c r="G45" s="6">
        <f t="shared" si="2"/>
        <v>0.837696335078534</v>
      </c>
      <c r="H45" s="6">
        <f t="shared" si="3"/>
        <v>1.06666666666667</v>
      </c>
      <c r="I45" s="5"/>
    </row>
    <row r="46" spans="1:9">
      <c r="A46" s="13">
        <v>24</v>
      </c>
      <c r="B46" s="14">
        <v>2.3</v>
      </c>
      <c r="C46" s="14">
        <v>2.05</v>
      </c>
      <c r="D46" s="14">
        <v>150</v>
      </c>
      <c r="E46" s="14">
        <f t="shared" si="0"/>
        <v>55.2</v>
      </c>
      <c r="F46" s="15">
        <f t="shared" si="1"/>
        <v>32.1989528795811</v>
      </c>
      <c r="G46" s="15">
        <f t="shared" si="2"/>
        <v>0.583314363760528</v>
      </c>
      <c r="H46" s="15">
        <f t="shared" si="3"/>
        <v>0.891304347826087</v>
      </c>
      <c r="I46" s="15">
        <f>AVERAGE(H43:H55)</f>
        <v>0.960455881117948</v>
      </c>
    </row>
    <row r="47" spans="1:9">
      <c r="A47" s="4">
        <v>24</v>
      </c>
      <c r="B47" s="5">
        <v>2.5</v>
      </c>
      <c r="C47" s="5">
        <v>2.6</v>
      </c>
      <c r="D47" s="5">
        <v>156</v>
      </c>
      <c r="E47" s="5">
        <f t="shared" si="0"/>
        <v>60</v>
      </c>
      <c r="F47" s="6">
        <f t="shared" si="1"/>
        <v>42.4712041884817</v>
      </c>
      <c r="G47" s="6">
        <f t="shared" si="2"/>
        <v>0.707853403141361</v>
      </c>
      <c r="H47" s="6">
        <f t="shared" si="3"/>
        <v>1.04</v>
      </c>
      <c r="I47" s="5"/>
    </row>
    <row r="48" spans="1:9">
      <c r="A48" s="4">
        <v>24</v>
      </c>
      <c r="B48" s="5">
        <v>3</v>
      </c>
      <c r="C48" s="5">
        <v>3.12</v>
      </c>
      <c r="D48" s="5">
        <v>144</v>
      </c>
      <c r="E48" s="5">
        <f t="shared" si="0"/>
        <v>72</v>
      </c>
      <c r="F48" s="6">
        <f t="shared" si="1"/>
        <v>47.0450261780105</v>
      </c>
      <c r="G48" s="6">
        <f t="shared" si="2"/>
        <v>0.653403141361257</v>
      </c>
      <c r="H48" s="6">
        <f t="shared" si="3"/>
        <v>1.04</v>
      </c>
      <c r="I48" s="5"/>
    </row>
    <row r="49" spans="1:9">
      <c r="A49" s="4">
        <v>24</v>
      </c>
      <c r="B49" s="5">
        <v>3.5</v>
      </c>
      <c r="C49" s="5">
        <v>3.44</v>
      </c>
      <c r="D49" s="5">
        <v>132</v>
      </c>
      <c r="E49" s="5">
        <f t="shared" si="0"/>
        <v>84</v>
      </c>
      <c r="F49" s="6">
        <f t="shared" si="1"/>
        <v>47.5476439790576</v>
      </c>
      <c r="G49" s="6">
        <f t="shared" si="2"/>
        <v>0.566043380703067</v>
      </c>
      <c r="H49" s="6">
        <f t="shared" si="3"/>
        <v>0.982857142857143</v>
      </c>
      <c r="I49" s="5"/>
    </row>
    <row r="50" spans="1:9">
      <c r="A50" s="4">
        <v>24</v>
      </c>
      <c r="B50" s="5">
        <v>4</v>
      </c>
      <c r="C50" s="5">
        <v>4.15</v>
      </c>
      <c r="D50" s="5">
        <v>120</v>
      </c>
      <c r="E50" s="5">
        <f t="shared" si="0"/>
        <v>96</v>
      </c>
      <c r="F50" s="6">
        <f t="shared" si="1"/>
        <v>52.1465968586387</v>
      </c>
      <c r="G50" s="6">
        <f t="shared" si="2"/>
        <v>0.543193717277487</v>
      </c>
      <c r="H50" s="6">
        <f t="shared" si="3"/>
        <v>1.0375</v>
      </c>
      <c r="I50" s="5"/>
    </row>
    <row r="51" spans="1:9">
      <c r="A51" s="4">
        <v>24</v>
      </c>
      <c r="B51" s="5">
        <v>4.6</v>
      </c>
      <c r="C51" s="5">
        <v>4.69</v>
      </c>
      <c r="D51" s="5">
        <v>90</v>
      </c>
      <c r="E51" s="5">
        <f t="shared" si="0"/>
        <v>110.4</v>
      </c>
      <c r="F51" s="6">
        <f t="shared" si="1"/>
        <v>44.1989528795811</v>
      </c>
      <c r="G51" s="6">
        <f t="shared" si="2"/>
        <v>0.400352834054177</v>
      </c>
      <c r="H51" s="6">
        <f t="shared" si="3"/>
        <v>1.0195652173913</v>
      </c>
      <c r="I51" s="5"/>
    </row>
    <row r="52" spans="1:9">
      <c r="A52" s="4">
        <v>24</v>
      </c>
      <c r="B52" s="5">
        <v>5.7</v>
      </c>
      <c r="C52" s="5">
        <v>4.93</v>
      </c>
      <c r="D52" s="5">
        <v>72</v>
      </c>
      <c r="E52" s="5">
        <f t="shared" si="0"/>
        <v>136.8</v>
      </c>
      <c r="F52" s="6">
        <f t="shared" si="1"/>
        <v>37.1685863874346</v>
      </c>
      <c r="G52" s="6">
        <f t="shared" si="2"/>
        <v>0.271700192890603</v>
      </c>
      <c r="H52" s="6">
        <f t="shared" si="3"/>
        <v>0.864912280701754</v>
      </c>
      <c r="I52" s="5"/>
    </row>
    <row r="53" spans="1:9">
      <c r="A53" s="4">
        <v>24</v>
      </c>
      <c r="B53" s="5">
        <v>6.1</v>
      </c>
      <c r="C53" s="5">
        <v>5.33</v>
      </c>
      <c r="D53" s="5">
        <v>48</v>
      </c>
      <c r="E53" s="5">
        <f t="shared" si="0"/>
        <v>146.4</v>
      </c>
      <c r="F53" s="6">
        <f t="shared" si="1"/>
        <v>26.7895287958115</v>
      </c>
      <c r="G53" s="6">
        <f t="shared" si="2"/>
        <v>0.182988584670844</v>
      </c>
      <c r="H53" s="6">
        <f t="shared" si="3"/>
        <v>0.873770491803279</v>
      </c>
      <c r="I53" s="5"/>
    </row>
    <row r="54" spans="1:9">
      <c r="A54" s="4">
        <v>24</v>
      </c>
      <c r="B54" s="5">
        <v>6.7</v>
      </c>
      <c r="C54" s="5">
        <v>5.6</v>
      </c>
      <c r="D54" s="5">
        <v>12</v>
      </c>
      <c r="E54" s="5">
        <f t="shared" si="0"/>
        <v>160.8</v>
      </c>
      <c r="F54" s="6">
        <f t="shared" si="1"/>
        <v>7.03664921465968</v>
      </c>
      <c r="G54" s="6">
        <f t="shared" si="2"/>
        <v>0.0437602563100727</v>
      </c>
      <c r="H54" s="6">
        <f t="shared" si="3"/>
        <v>0.835820895522388</v>
      </c>
      <c r="I54" s="5"/>
    </row>
    <row r="55" spans="1:9">
      <c r="A55" s="4">
        <v>24</v>
      </c>
      <c r="B55" s="17">
        <v>6.8</v>
      </c>
      <c r="C55" s="17">
        <v>5.6</v>
      </c>
      <c r="D55" s="17">
        <v>0</v>
      </c>
      <c r="E55" s="5">
        <f t="shared" si="0"/>
        <v>163.2</v>
      </c>
      <c r="F55" s="6">
        <f t="shared" si="1"/>
        <v>0</v>
      </c>
      <c r="G55" s="6">
        <f t="shared" si="2"/>
        <v>0</v>
      </c>
      <c r="H55" s="6">
        <f t="shared" si="3"/>
        <v>0.823529411764706</v>
      </c>
      <c r="I55" s="5"/>
    </row>
  </sheetData>
  <pageMargins left="0.75" right="0.75" top="1" bottom="1" header="0.5" footer="0.5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4"/>
  <sheetViews>
    <sheetView topLeftCell="A7" workbookViewId="0">
      <selection activeCell="D2" sqref="D2"/>
    </sheetView>
  </sheetViews>
  <sheetFormatPr defaultColWidth="9" defaultRowHeight="14.25" outlineLevelRow="3" outlineLevelCol="2"/>
  <sheetData>
    <row r="4" spans="3:3">
      <c r="C4" s="29"/>
    </row>
  </sheetData>
  <pageMargins left="0.75" right="0.75" top="1" bottom="1" header="0.5" footer="0.5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1:H46"/>
  <sheetViews>
    <sheetView topLeftCell="A31" workbookViewId="0">
      <selection activeCell="L47" sqref="L47"/>
    </sheetView>
  </sheetViews>
  <sheetFormatPr defaultColWidth="9" defaultRowHeight="14.25" outlineLevelCol="7"/>
  <sheetData>
    <row r="31" spans="1:8">
      <c r="A31" s="1" t="s">
        <v>154</v>
      </c>
      <c r="B31" s="2" t="s">
        <v>155</v>
      </c>
      <c r="C31" s="2" t="s">
        <v>156</v>
      </c>
      <c r="D31" s="3" t="s">
        <v>157</v>
      </c>
      <c r="E31" s="2" t="s">
        <v>158</v>
      </c>
      <c r="F31" s="3" t="s">
        <v>159</v>
      </c>
      <c r="G31" s="3" t="s">
        <v>160</v>
      </c>
      <c r="H31" s="19" t="s">
        <v>161</v>
      </c>
    </row>
    <row r="32" spans="1:8">
      <c r="A32" s="20" t="s">
        <v>169</v>
      </c>
      <c r="B32" s="20"/>
      <c r="C32" s="20"/>
      <c r="D32" s="21"/>
      <c r="E32" s="20"/>
      <c r="F32" s="20"/>
      <c r="G32" s="20"/>
      <c r="H32" s="22"/>
    </row>
    <row r="33" spans="1:8">
      <c r="A33" s="20">
        <v>24</v>
      </c>
      <c r="B33" s="20">
        <v>0</v>
      </c>
      <c r="C33" s="20">
        <v>0</v>
      </c>
      <c r="D33" s="21">
        <v>63.3333333333333</v>
      </c>
      <c r="E33" s="20">
        <v>0</v>
      </c>
      <c r="F33" s="21">
        <v>0</v>
      </c>
      <c r="G33" s="21">
        <v>0</v>
      </c>
      <c r="H33" s="22">
        <v>0</v>
      </c>
    </row>
    <row r="34" spans="1:8">
      <c r="A34" s="20">
        <v>24</v>
      </c>
      <c r="B34" s="20">
        <v>0.5</v>
      </c>
      <c r="C34" s="20">
        <v>1.8</v>
      </c>
      <c r="D34" s="21">
        <v>58.3333333333333</v>
      </c>
      <c r="E34" s="20">
        <v>12</v>
      </c>
      <c r="F34" s="21">
        <v>10.9947643979058</v>
      </c>
      <c r="G34" s="21">
        <v>0.916230366492147</v>
      </c>
      <c r="H34" s="22">
        <v>3.6</v>
      </c>
    </row>
    <row r="35" spans="1:8">
      <c r="A35" s="20">
        <v>24</v>
      </c>
      <c r="B35" s="20">
        <v>1</v>
      </c>
      <c r="C35" s="20">
        <v>3.636</v>
      </c>
      <c r="D35" s="21">
        <v>53.3333333333333</v>
      </c>
      <c r="E35" s="20">
        <v>24</v>
      </c>
      <c r="F35" s="21">
        <v>20.3057591623037</v>
      </c>
      <c r="G35" s="21">
        <v>0.846073298429319</v>
      </c>
      <c r="H35" s="22">
        <v>3.636</v>
      </c>
    </row>
    <row r="36" spans="1:8">
      <c r="A36" s="20">
        <v>24</v>
      </c>
      <c r="B36" s="20">
        <v>1.5</v>
      </c>
      <c r="C36" s="20">
        <v>5.76</v>
      </c>
      <c r="D36" s="21">
        <v>50</v>
      </c>
      <c r="E36" s="20">
        <v>36</v>
      </c>
      <c r="F36" s="21">
        <v>30.1570680628272</v>
      </c>
      <c r="G36" s="21">
        <v>0.837696335078534</v>
      </c>
      <c r="H36" s="22">
        <v>3.84</v>
      </c>
    </row>
    <row r="37" spans="1:8">
      <c r="A37" s="20">
        <v>24</v>
      </c>
      <c r="B37" s="20">
        <v>2.3</v>
      </c>
      <c r="C37" s="20">
        <v>7.38</v>
      </c>
      <c r="D37" s="21">
        <v>41.6666666666667</v>
      </c>
      <c r="E37" s="20">
        <v>55.2</v>
      </c>
      <c r="F37" s="21">
        <v>32.1989528795811</v>
      </c>
      <c r="G37" s="21">
        <v>0.583314363760528</v>
      </c>
      <c r="H37" s="22">
        <v>3.20869565217391</v>
      </c>
    </row>
    <row r="38" spans="1:8">
      <c r="A38" s="20">
        <v>24</v>
      </c>
      <c r="B38" s="20">
        <v>2.5</v>
      </c>
      <c r="C38" s="20">
        <v>9.36</v>
      </c>
      <c r="D38" s="21">
        <v>43.3333333333333</v>
      </c>
      <c r="E38" s="20">
        <v>60</v>
      </c>
      <c r="F38" s="21">
        <v>42.4712041884817</v>
      </c>
      <c r="G38" s="21">
        <v>0.707853403141361</v>
      </c>
      <c r="H38" s="22">
        <v>3.744</v>
      </c>
    </row>
    <row r="39" spans="1:8">
      <c r="A39" s="20">
        <v>24</v>
      </c>
      <c r="B39" s="20">
        <v>3</v>
      </c>
      <c r="C39" s="20">
        <v>11.232</v>
      </c>
      <c r="D39" s="21">
        <v>40</v>
      </c>
      <c r="E39" s="20">
        <v>72</v>
      </c>
      <c r="F39" s="21">
        <v>47.0450261780105</v>
      </c>
      <c r="G39" s="21">
        <v>0.653403141361257</v>
      </c>
      <c r="H39" s="22">
        <v>3.744</v>
      </c>
    </row>
    <row r="40" spans="1:8">
      <c r="A40" s="20">
        <v>24</v>
      </c>
      <c r="B40" s="20">
        <v>3.5</v>
      </c>
      <c r="C40" s="20">
        <v>12.384</v>
      </c>
      <c r="D40" s="21">
        <v>36.6666666666667</v>
      </c>
      <c r="E40" s="20">
        <v>84</v>
      </c>
      <c r="F40" s="21">
        <v>47.5476439790576</v>
      </c>
      <c r="G40" s="21">
        <v>0.566043380703067</v>
      </c>
      <c r="H40" s="22">
        <v>3.53828571428571</v>
      </c>
    </row>
    <row r="41" spans="1:8">
      <c r="A41" s="20">
        <v>24</v>
      </c>
      <c r="B41" s="20">
        <v>4</v>
      </c>
      <c r="C41" s="20">
        <v>14.94</v>
      </c>
      <c r="D41" s="21">
        <v>33.3333333333333</v>
      </c>
      <c r="E41" s="20">
        <v>96</v>
      </c>
      <c r="F41" s="21">
        <v>52.1465968586387</v>
      </c>
      <c r="G41" s="21">
        <v>0.543193717277487</v>
      </c>
      <c r="H41" s="22">
        <v>3.735</v>
      </c>
    </row>
    <row r="42" spans="1:8">
      <c r="A42" s="20">
        <v>24</v>
      </c>
      <c r="B42" s="20">
        <v>4.6</v>
      </c>
      <c r="C42" s="20">
        <v>16.884</v>
      </c>
      <c r="D42" s="21">
        <v>25</v>
      </c>
      <c r="E42" s="20">
        <v>110.4</v>
      </c>
      <c r="F42" s="21">
        <v>44.1989528795811</v>
      </c>
      <c r="G42" s="21">
        <v>0.400352834054177</v>
      </c>
      <c r="H42" s="22">
        <v>3.6704347826087</v>
      </c>
    </row>
    <row r="43" spans="1:8">
      <c r="A43" s="20">
        <v>24</v>
      </c>
      <c r="B43" s="20">
        <v>5.7</v>
      </c>
      <c r="C43" s="20">
        <v>17.748</v>
      </c>
      <c r="D43" s="21">
        <v>20</v>
      </c>
      <c r="E43" s="20">
        <v>136.8</v>
      </c>
      <c r="F43" s="21">
        <v>37.1685863874346</v>
      </c>
      <c r="G43" s="21">
        <v>0.271700192890603</v>
      </c>
      <c r="H43" s="22">
        <v>3.11368421052632</v>
      </c>
    </row>
    <row r="44" spans="1:8">
      <c r="A44" s="20">
        <v>24</v>
      </c>
      <c r="B44" s="20">
        <v>6.1</v>
      </c>
      <c r="C44" s="20">
        <v>19.188</v>
      </c>
      <c r="D44" s="21">
        <v>13.3333333333333</v>
      </c>
      <c r="E44" s="20">
        <v>146.4</v>
      </c>
      <c r="F44" s="21">
        <v>26.7895287958115</v>
      </c>
      <c r="G44" s="21">
        <v>0.182988584670844</v>
      </c>
      <c r="H44" s="22">
        <v>3.1455737704918</v>
      </c>
    </row>
    <row r="45" spans="1:8">
      <c r="A45" s="20">
        <v>24</v>
      </c>
      <c r="B45" s="20">
        <v>6.7</v>
      </c>
      <c r="C45" s="20">
        <v>20.16</v>
      </c>
      <c r="D45" s="21">
        <v>3.33333333333333</v>
      </c>
      <c r="E45" s="20">
        <v>160.8</v>
      </c>
      <c r="F45" s="21">
        <v>7.03664921465968</v>
      </c>
      <c r="G45" s="21">
        <v>0.0437602563100727</v>
      </c>
      <c r="H45" s="22">
        <v>3.0089552238806</v>
      </c>
    </row>
    <row r="46" spans="1:8">
      <c r="A46" s="20">
        <v>24</v>
      </c>
      <c r="B46" s="20">
        <v>6.8</v>
      </c>
      <c r="C46" s="20">
        <v>20.16</v>
      </c>
      <c r="D46" s="21">
        <v>0</v>
      </c>
      <c r="E46" s="20">
        <v>163.2</v>
      </c>
      <c r="F46" s="21">
        <v>0</v>
      </c>
      <c r="G46" s="21">
        <v>0</v>
      </c>
      <c r="H46" s="22">
        <v>2.96470588235294</v>
      </c>
    </row>
  </sheetData>
  <pageMargins left="0.75" right="0.75" top="1" bottom="1" header="0.5" footer="0.5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J12" sqref="J12"/>
    </sheetView>
  </sheetViews>
  <sheetFormatPr defaultColWidth="9" defaultRowHeight="14.25" outlineLevelCol="7"/>
  <sheetData>
    <row r="1" customHeight="1"/>
    <row r="2" spans="1:8">
      <c r="A2" s="24" t="s">
        <v>170</v>
      </c>
      <c r="B2" s="24"/>
      <c r="C2" s="24"/>
      <c r="D2" s="24"/>
      <c r="E2" s="24"/>
      <c r="F2" s="24"/>
      <c r="G2" s="24"/>
      <c r="H2" s="24"/>
    </row>
    <row r="3" spans="1:8">
      <c r="A3" s="25" t="s">
        <v>154</v>
      </c>
      <c r="B3" s="26" t="s">
        <v>155</v>
      </c>
      <c r="C3" s="26" t="s">
        <v>156</v>
      </c>
      <c r="D3" s="26" t="s">
        <v>157</v>
      </c>
      <c r="E3" s="26" t="s">
        <v>158</v>
      </c>
      <c r="F3" s="27" t="s">
        <v>159</v>
      </c>
      <c r="G3" s="27" t="s">
        <v>160</v>
      </c>
      <c r="H3" s="27" t="s">
        <v>161</v>
      </c>
    </row>
    <row r="4" spans="1:8">
      <c r="A4" s="24">
        <v>24</v>
      </c>
      <c r="B4" s="24">
        <v>0.6</v>
      </c>
      <c r="C4" s="24">
        <v>0.19</v>
      </c>
      <c r="D4" s="24">
        <v>199.6</v>
      </c>
      <c r="E4" s="24">
        <v>14.4</v>
      </c>
      <c r="F4" s="28">
        <v>3.97109947643979</v>
      </c>
      <c r="G4" s="28">
        <v>0.275770796974985</v>
      </c>
      <c r="H4" s="28">
        <v>0.316666666666667</v>
      </c>
    </row>
    <row r="5" spans="1:8">
      <c r="A5" s="24">
        <v>24</v>
      </c>
      <c r="B5" s="24">
        <v>1.1</v>
      </c>
      <c r="C5" s="24">
        <v>1.05</v>
      </c>
      <c r="D5" s="24">
        <v>186.6</v>
      </c>
      <c r="E5" s="24">
        <v>26.4</v>
      </c>
      <c r="F5" s="28">
        <v>20.5162303664921</v>
      </c>
      <c r="G5" s="28">
        <v>0.777129938124702</v>
      </c>
      <c r="H5" s="28">
        <v>0.954545454545454</v>
      </c>
    </row>
    <row r="6" spans="1:8">
      <c r="A6" s="24">
        <v>24</v>
      </c>
      <c r="B6" s="24">
        <v>1.9</v>
      </c>
      <c r="C6" s="24">
        <v>2.1</v>
      </c>
      <c r="D6" s="24">
        <v>170.6</v>
      </c>
      <c r="E6" s="24">
        <v>45.6</v>
      </c>
      <c r="F6" s="28">
        <v>37.5141361256544</v>
      </c>
      <c r="G6" s="28">
        <v>0.822678423808212</v>
      </c>
      <c r="H6" s="28">
        <v>1.10526315789474</v>
      </c>
    </row>
    <row r="7" spans="1:8">
      <c r="A7" s="24">
        <v>24</v>
      </c>
      <c r="B7" s="24">
        <v>2.7</v>
      </c>
      <c r="C7" s="24">
        <v>3.06</v>
      </c>
      <c r="D7" s="24">
        <v>152.1</v>
      </c>
      <c r="E7" s="24">
        <v>64.8</v>
      </c>
      <c r="F7" s="28">
        <v>48.7357068062827</v>
      </c>
      <c r="G7" s="28">
        <v>0.752094240837696</v>
      </c>
      <c r="H7" s="28">
        <v>1.13333333333333</v>
      </c>
    </row>
    <row r="8" spans="1:8">
      <c r="A8" s="24">
        <v>24</v>
      </c>
      <c r="B8" s="24">
        <v>3.8</v>
      </c>
      <c r="C8" s="24">
        <v>4.08</v>
      </c>
      <c r="D8" s="24">
        <v>134.6</v>
      </c>
      <c r="E8" s="24">
        <v>91.2</v>
      </c>
      <c r="F8" s="28">
        <v>57.504502617801</v>
      </c>
      <c r="G8" s="28">
        <v>0.630531826949573</v>
      </c>
      <c r="H8" s="28">
        <v>1.07368421052632</v>
      </c>
    </row>
    <row r="9" spans="1:8">
      <c r="A9" s="24">
        <v>24</v>
      </c>
      <c r="B9" s="24">
        <v>4.4</v>
      </c>
      <c r="C9" s="24">
        <v>4.83</v>
      </c>
      <c r="D9" s="24">
        <v>121.7</v>
      </c>
      <c r="E9" s="24">
        <v>105.6</v>
      </c>
      <c r="F9" s="28">
        <v>61.550890052356</v>
      </c>
      <c r="G9" s="28">
        <v>0.582868277010947</v>
      </c>
      <c r="H9" s="28">
        <v>1.09772727272727</v>
      </c>
    </row>
    <row r="10" spans="1:8">
      <c r="A10" s="24">
        <v>24</v>
      </c>
      <c r="B10" s="24">
        <v>6</v>
      </c>
      <c r="C10" s="24">
        <v>6.06</v>
      </c>
      <c r="D10" s="24">
        <v>101.3</v>
      </c>
      <c r="E10" s="24">
        <v>144</v>
      </c>
      <c r="F10" s="28">
        <v>64.2804188481675</v>
      </c>
      <c r="G10" s="28">
        <v>0.446391797556719</v>
      </c>
      <c r="H10" s="28">
        <v>1.01</v>
      </c>
    </row>
    <row r="11" spans="1:8">
      <c r="A11" s="24">
        <v>24</v>
      </c>
      <c r="B11" s="24">
        <v>7</v>
      </c>
      <c r="C11" s="24">
        <v>7.18</v>
      </c>
      <c r="D11" s="24">
        <v>78.8</v>
      </c>
      <c r="E11" s="24">
        <v>168</v>
      </c>
      <c r="F11" s="28">
        <v>59.2443979057592</v>
      </c>
      <c r="G11" s="28">
        <v>0.352645225629519</v>
      </c>
      <c r="H11" s="28">
        <v>1.02571428571429</v>
      </c>
    </row>
    <row r="12" spans="1:8">
      <c r="A12" s="24">
        <v>24</v>
      </c>
      <c r="B12" s="24">
        <v>8.5</v>
      </c>
      <c r="C12" s="24">
        <v>8.12</v>
      </c>
      <c r="D12" s="24">
        <v>61</v>
      </c>
      <c r="E12" s="24">
        <v>204</v>
      </c>
      <c r="F12" s="28">
        <v>51.8659685863874</v>
      </c>
      <c r="G12" s="28">
        <v>0.254244944050919</v>
      </c>
      <c r="H12" s="28">
        <v>0.955294117647059</v>
      </c>
    </row>
    <row r="13" spans="1:8">
      <c r="A13" s="24">
        <v>24</v>
      </c>
      <c r="B13" s="24">
        <v>9.2</v>
      </c>
      <c r="C13" s="24">
        <v>8.95</v>
      </c>
      <c r="D13" s="24">
        <v>36.8</v>
      </c>
      <c r="E13" s="24">
        <v>220.8</v>
      </c>
      <c r="F13" s="28">
        <v>34.4879581151832</v>
      </c>
      <c r="G13" s="28">
        <v>0.156195462478185</v>
      </c>
      <c r="H13" s="28">
        <v>0.972826086956522</v>
      </c>
    </row>
    <row r="14" spans="1:8">
      <c r="A14" s="24">
        <v>24</v>
      </c>
      <c r="B14" s="24">
        <v>10.7</v>
      </c>
      <c r="C14" s="24">
        <v>10.18</v>
      </c>
      <c r="D14" s="24">
        <v>14.3</v>
      </c>
      <c r="E14" s="24">
        <v>256.8</v>
      </c>
      <c r="F14" s="28">
        <v>15.2433507853403</v>
      </c>
      <c r="G14" s="28">
        <v>0.0593588426220417</v>
      </c>
      <c r="H14" s="28">
        <v>0.951401869158879</v>
      </c>
    </row>
  </sheetData>
  <mergeCells count="1">
    <mergeCell ref="A2:H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0:I65"/>
  <sheetViews>
    <sheetView topLeftCell="A34" workbookViewId="0">
      <selection activeCell="L51" sqref="L51"/>
    </sheetView>
  </sheetViews>
  <sheetFormatPr defaultColWidth="9" defaultRowHeight="14.25"/>
  <sheetData>
    <row r="40" spans="1:8">
      <c r="A40" s="1" t="s">
        <v>154</v>
      </c>
      <c r="B40" s="2" t="s">
        <v>155</v>
      </c>
      <c r="C40" s="2" t="s">
        <v>156</v>
      </c>
      <c r="D40" s="2" t="s">
        <v>157</v>
      </c>
      <c r="E40" s="2" t="s">
        <v>158</v>
      </c>
      <c r="F40" s="3" t="s">
        <v>159</v>
      </c>
      <c r="G40" s="3" t="s">
        <v>160</v>
      </c>
      <c r="H40" s="3" t="s">
        <v>161</v>
      </c>
    </row>
    <row r="41" spans="1:9">
      <c r="A41" s="4" t="s">
        <v>171</v>
      </c>
      <c r="B41" s="5"/>
      <c r="C41" s="5"/>
      <c r="D41" s="5"/>
      <c r="E41" s="5"/>
      <c r="F41" s="6"/>
      <c r="G41" s="6"/>
      <c r="H41" s="6"/>
      <c r="I41" s="5"/>
    </row>
    <row r="42" spans="1:9">
      <c r="A42" s="5">
        <v>48</v>
      </c>
      <c r="B42" s="5">
        <v>0.4</v>
      </c>
      <c r="C42" s="5">
        <v>0.06</v>
      </c>
      <c r="D42" s="5">
        <v>585.1</v>
      </c>
      <c r="E42" s="5">
        <f t="shared" ref="E42:E65" si="0">A42*B42</f>
        <v>19.2</v>
      </c>
      <c r="F42" s="6">
        <f t="shared" ref="F42:F65" si="1">C42*D42/9.55</f>
        <v>3.67602094240838</v>
      </c>
      <c r="G42" s="6">
        <f t="shared" ref="G42:G65" si="2">F42/E42</f>
        <v>0.19145942408377</v>
      </c>
      <c r="H42" s="6">
        <f t="shared" ref="H42:H65" si="3">C42/B42</f>
        <v>0.15</v>
      </c>
      <c r="I42" s="5"/>
    </row>
    <row r="43" spans="1:9">
      <c r="A43" s="5">
        <v>48</v>
      </c>
      <c r="B43" s="5">
        <v>0.5</v>
      </c>
      <c r="C43" s="5">
        <v>0.18</v>
      </c>
      <c r="D43" s="5">
        <v>583.7</v>
      </c>
      <c r="E43" s="5">
        <f t="shared" si="0"/>
        <v>24</v>
      </c>
      <c r="F43" s="6">
        <f t="shared" si="1"/>
        <v>11.0016753926702</v>
      </c>
      <c r="G43" s="6">
        <f t="shared" si="2"/>
        <v>0.458403141361257</v>
      </c>
      <c r="H43" s="6">
        <f t="shared" si="3"/>
        <v>0.36</v>
      </c>
      <c r="I43" s="5"/>
    </row>
    <row r="44" spans="1:9">
      <c r="A44" s="5">
        <v>48</v>
      </c>
      <c r="B44" s="5">
        <v>1</v>
      </c>
      <c r="C44" s="5">
        <v>0.59</v>
      </c>
      <c r="D44" s="5">
        <v>574.1</v>
      </c>
      <c r="E44" s="5">
        <f t="shared" si="0"/>
        <v>48</v>
      </c>
      <c r="F44" s="6">
        <f t="shared" si="1"/>
        <v>35.4679581151832</v>
      </c>
      <c r="G44" s="6">
        <f t="shared" si="2"/>
        <v>0.738915794066318</v>
      </c>
      <c r="H44" s="6">
        <f t="shared" si="3"/>
        <v>0.59</v>
      </c>
      <c r="I44" s="5"/>
    </row>
    <row r="45" spans="1:9">
      <c r="A45" s="8">
        <v>48</v>
      </c>
      <c r="B45" s="8">
        <v>1.5</v>
      </c>
      <c r="C45" s="8">
        <v>1.07</v>
      </c>
      <c r="D45" s="8">
        <v>563.9</v>
      </c>
      <c r="E45" s="8">
        <f t="shared" si="0"/>
        <v>72</v>
      </c>
      <c r="F45" s="9">
        <f t="shared" si="1"/>
        <v>63.1804188481675</v>
      </c>
      <c r="G45" s="9">
        <f t="shared" si="2"/>
        <v>0.87750581733566</v>
      </c>
      <c r="H45" s="9">
        <f t="shared" si="3"/>
        <v>0.713333333333333</v>
      </c>
      <c r="I45" s="8"/>
    </row>
    <row r="46" spans="1:9">
      <c r="A46" s="5">
        <v>48</v>
      </c>
      <c r="B46" s="5">
        <v>2</v>
      </c>
      <c r="C46" s="5">
        <v>1.36</v>
      </c>
      <c r="D46" s="5">
        <v>557.6</v>
      </c>
      <c r="E46" s="5">
        <f t="shared" si="0"/>
        <v>96</v>
      </c>
      <c r="F46" s="6">
        <f t="shared" si="1"/>
        <v>79.4069109947644</v>
      </c>
      <c r="G46" s="6">
        <f t="shared" si="2"/>
        <v>0.827155322862129</v>
      </c>
      <c r="H46" s="6">
        <f t="shared" si="3"/>
        <v>0.68</v>
      </c>
      <c r="I46" s="5"/>
    </row>
    <row r="47" spans="1:9">
      <c r="A47" s="5">
        <v>48</v>
      </c>
      <c r="B47" s="5">
        <v>2.5</v>
      </c>
      <c r="C47" s="5">
        <v>1.78</v>
      </c>
      <c r="D47" s="5">
        <v>547.5</v>
      </c>
      <c r="E47" s="5">
        <f t="shared" si="0"/>
        <v>120</v>
      </c>
      <c r="F47" s="6">
        <f t="shared" si="1"/>
        <v>102.047120418848</v>
      </c>
      <c r="G47" s="6">
        <f t="shared" si="2"/>
        <v>0.850392670157068</v>
      </c>
      <c r="H47" s="6">
        <f t="shared" si="3"/>
        <v>0.712</v>
      </c>
      <c r="I47" s="5"/>
    </row>
    <row r="48" spans="1:9">
      <c r="A48" s="5">
        <v>48</v>
      </c>
      <c r="B48" s="5">
        <v>3</v>
      </c>
      <c r="C48" s="5">
        <v>2.21</v>
      </c>
      <c r="D48" s="5">
        <v>536.2</v>
      </c>
      <c r="E48" s="5">
        <f t="shared" si="0"/>
        <v>144</v>
      </c>
      <c r="F48" s="6">
        <f t="shared" si="1"/>
        <v>124.083979057592</v>
      </c>
      <c r="G48" s="6">
        <f t="shared" si="2"/>
        <v>0.861694299011053</v>
      </c>
      <c r="H48" s="6">
        <f t="shared" si="3"/>
        <v>0.736666666666667</v>
      </c>
      <c r="I48" s="5"/>
    </row>
    <row r="49" spans="1:9">
      <c r="A49" s="5">
        <v>48</v>
      </c>
      <c r="B49" s="5">
        <v>3.5</v>
      </c>
      <c r="C49" s="5">
        <v>2.6</v>
      </c>
      <c r="D49" s="5">
        <v>527.1</v>
      </c>
      <c r="E49" s="5">
        <f t="shared" si="0"/>
        <v>168</v>
      </c>
      <c r="F49" s="6">
        <f t="shared" si="1"/>
        <v>143.503664921466</v>
      </c>
      <c r="G49" s="6">
        <f t="shared" si="2"/>
        <v>0.854188481675393</v>
      </c>
      <c r="H49" s="6">
        <f t="shared" si="3"/>
        <v>0.742857142857143</v>
      </c>
      <c r="I49" s="5"/>
    </row>
    <row r="50" spans="1:9">
      <c r="A50" s="5">
        <v>48</v>
      </c>
      <c r="B50" s="5">
        <v>4</v>
      </c>
      <c r="C50" s="5">
        <v>2.98</v>
      </c>
      <c r="D50" s="5">
        <v>518.2</v>
      </c>
      <c r="E50" s="5">
        <f t="shared" si="0"/>
        <v>192</v>
      </c>
      <c r="F50" s="6">
        <f t="shared" si="1"/>
        <v>161.700104712042</v>
      </c>
      <c r="G50" s="6">
        <f t="shared" si="2"/>
        <v>0.842188045375218</v>
      </c>
      <c r="H50" s="6">
        <f t="shared" si="3"/>
        <v>0.745</v>
      </c>
      <c r="I50" s="5"/>
    </row>
    <row r="51" spans="1:9">
      <c r="A51" s="14">
        <v>48</v>
      </c>
      <c r="B51" s="14">
        <v>4.6</v>
      </c>
      <c r="C51" s="14">
        <v>3</v>
      </c>
      <c r="D51" s="14">
        <v>513.1</v>
      </c>
      <c r="E51" s="14">
        <f t="shared" si="0"/>
        <v>220.8</v>
      </c>
      <c r="F51" s="15">
        <f t="shared" si="1"/>
        <v>161.183246073298</v>
      </c>
      <c r="G51" s="15">
        <f t="shared" si="2"/>
        <v>0.729996585476895</v>
      </c>
      <c r="H51" s="15">
        <f t="shared" si="3"/>
        <v>0.652173913043478</v>
      </c>
      <c r="I51" s="15">
        <f>AVERAGE(H44:H62)</f>
        <v>0.730256715015455</v>
      </c>
    </row>
    <row r="52" spans="1:9">
      <c r="A52" s="5">
        <v>48</v>
      </c>
      <c r="B52" s="5">
        <v>4.5</v>
      </c>
      <c r="C52" s="5">
        <v>3.4</v>
      </c>
      <c r="D52" s="5">
        <v>507.7</v>
      </c>
      <c r="E52" s="5">
        <f t="shared" si="0"/>
        <v>216</v>
      </c>
      <c r="F52" s="6">
        <f t="shared" si="1"/>
        <v>180.751832460733</v>
      </c>
      <c r="G52" s="6">
        <f t="shared" si="2"/>
        <v>0.83681403917006</v>
      </c>
      <c r="H52" s="6">
        <f t="shared" si="3"/>
        <v>0.755555555555556</v>
      </c>
      <c r="I52" s="5"/>
    </row>
    <row r="53" spans="1:9">
      <c r="A53" s="5">
        <v>48</v>
      </c>
      <c r="B53" s="5">
        <v>5</v>
      </c>
      <c r="C53" s="5">
        <v>3.8</v>
      </c>
      <c r="D53" s="5">
        <v>498.4</v>
      </c>
      <c r="E53" s="5">
        <f t="shared" si="0"/>
        <v>240</v>
      </c>
      <c r="F53" s="6">
        <f t="shared" si="1"/>
        <v>198.316230366492</v>
      </c>
      <c r="G53" s="6">
        <f t="shared" si="2"/>
        <v>0.82631762652705</v>
      </c>
      <c r="H53" s="6">
        <f t="shared" si="3"/>
        <v>0.76</v>
      </c>
      <c r="I53" s="5"/>
    </row>
    <row r="54" spans="1:9">
      <c r="A54" s="5">
        <v>48</v>
      </c>
      <c r="B54" s="5">
        <v>5.5</v>
      </c>
      <c r="C54" s="5">
        <v>4.17</v>
      </c>
      <c r="D54" s="5">
        <v>489</v>
      </c>
      <c r="E54" s="5">
        <f t="shared" si="0"/>
        <v>264</v>
      </c>
      <c r="F54" s="6">
        <f t="shared" si="1"/>
        <v>213.521465968586</v>
      </c>
      <c r="G54" s="6">
        <f t="shared" si="2"/>
        <v>0.808793431699191</v>
      </c>
      <c r="H54" s="6">
        <f t="shared" si="3"/>
        <v>0.758181818181818</v>
      </c>
      <c r="I54" s="5"/>
    </row>
    <row r="55" spans="1:9">
      <c r="A55" s="5">
        <v>48</v>
      </c>
      <c r="B55" s="5">
        <v>6</v>
      </c>
      <c r="C55" s="5">
        <v>4.62</v>
      </c>
      <c r="D55" s="5">
        <v>478.9</v>
      </c>
      <c r="E55" s="5">
        <f t="shared" si="0"/>
        <v>288</v>
      </c>
      <c r="F55" s="6">
        <f t="shared" si="1"/>
        <v>231.677277486911</v>
      </c>
      <c r="G55" s="6">
        <f t="shared" si="2"/>
        <v>0.804434991273996</v>
      </c>
      <c r="H55" s="6">
        <f t="shared" si="3"/>
        <v>0.77</v>
      </c>
      <c r="I55" s="5"/>
    </row>
    <row r="56" spans="1:9">
      <c r="A56" s="5">
        <v>48</v>
      </c>
      <c r="B56" s="5">
        <v>6.5</v>
      </c>
      <c r="C56" s="5">
        <v>4.92</v>
      </c>
      <c r="D56" s="5">
        <v>469</v>
      </c>
      <c r="E56" s="5">
        <f t="shared" si="0"/>
        <v>312</v>
      </c>
      <c r="F56" s="6">
        <f t="shared" si="1"/>
        <v>241.620942408377</v>
      </c>
      <c r="G56" s="6">
        <f t="shared" si="2"/>
        <v>0.774426097462747</v>
      </c>
      <c r="H56" s="6">
        <f t="shared" si="3"/>
        <v>0.756923076923077</v>
      </c>
      <c r="I56" s="5"/>
    </row>
    <row r="57" spans="1:9">
      <c r="A57" s="5">
        <v>48</v>
      </c>
      <c r="B57" s="5">
        <v>7</v>
      </c>
      <c r="C57" s="5">
        <v>5.3</v>
      </c>
      <c r="D57" s="5">
        <v>457.5</v>
      </c>
      <c r="E57" s="5">
        <f t="shared" si="0"/>
        <v>336</v>
      </c>
      <c r="F57" s="6">
        <f t="shared" si="1"/>
        <v>253.900523560209</v>
      </c>
      <c r="G57" s="6">
        <f t="shared" si="2"/>
        <v>0.755656320119671</v>
      </c>
      <c r="H57" s="6">
        <f t="shared" si="3"/>
        <v>0.757142857142857</v>
      </c>
      <c r="I57" s="5"/>
    </row>
    <row r="58" spans="1:9">
      <c r="A58" s="5">
        <v>48</v>
      </c>
      <c r="B58" s="5">
        <v>7.5</v>
      </c>
      <c r="C58" s="5">
        <v>5.65</v>
      </c>
      <c r="D58" s="5">
        <v>447.1</v>
      </c>
      <c r="E58" s="5">
        <f t="shared" si="0"/>
        <v>360</v>
      </c>
      <c r="F58" s="6">
        <f t="shared" si="1"/>
        <v>264.514659685864</v>
      </c>
      <c r="G58" s="6">
        <f t="shared" si="2"/>
        <v>0.734762943571844</v>
      </c>
      <c r="H58" s="6">
        <f t="shared" si="3"/>
        <v>0.753333333333333</v>
      </c>
      <c r="I58" s="5"/>
    </row>
    <row r="59" spans="1:9">
      <c r="A59" s="5">
        <v>48</v>
      </c>
      <c r="B59" s="5">
        <v>8</v>
      </c>
      <c r="C59" s="5">
        <v>6</v>
      </c>
      <c r="D59" s="5">
        <v>438.3</v>
      </c>
      <c r="E59" s="5">
        <f t="shared" si="0"/>
        <v>384</v>
      </c>
      <c r="F59" s="6">
        <f t="shared" si="1"/>
        <v>275.371727748691</v>
      </c>
      <c r="G59" s="6">
        <f t="shared" si="2"/>
        <v>0.71711387434555</v>
      </c>
      <c r="H59" s="6">
        <f t="shared" si="3"/>
        <v>0.75</v>
      </c>
      <c r="I59" s="5"/>
    </row>
    <row r="60" spans="1:9">
      <c r="A60" s="5">
        <v>48</v>
      </c>
      <c r="B60" s="5">
        <v>8.5</v>
      </c>
      <c r="C60" s="5">
        <v>6.42</v>
      </c>
      <c r="D60" s="5">
        <v>425.3</v>
      </c>
      <c r="E60" s="5">
        <f t="shared" si="0"/>
        <v>408</v>
      </c>
      <c r="F60" s="6">
        <f t="shared" si="1"/>
        <v>285.908481675393</v>
      </c>
      <c r="G60" s="6">
        <f t="shared" si="2"/>
        <v>0.700756082537727</v>
      </c>
      <c r="H60" s="6">
        <f t="shared" si="3"/>
        <v>0.755294117647059</v>
      </c>
      <c r="I60" s="5"/>
    </row>
    <row r="61" spans="1:9">
      <c r="A61" s="5">
        <v>48</v>
      </c>
      <c r="B61" s="5">
        <v>9</v>
      </c>
      <c r="C61" s="5">
        <v>6.71</v>
      </c>
      <c r="D61" s="5">
        <v>416.3</v>
      </c>
      <c r="E61" s="5">
        <f t="shared" si="0"/>
        <v>432</v>
      </c>
      <c r="F61" s="6">
        <f t="shared" si="1"/>
        <v>292.499790575916</v>
      </c>
      <c r="G61" s="6">
        <f t="shared" si="2"/>
        <v>0.677082848555362</v>
      </c>
      <c r="H61" s="6">
        <f t="shared" si="3"/>
        <v>0.745555555555556</v>
      </c>
      <c r="I61" s="5"/>
    </row>
    <row r="62" spans="1:9">
      <c r="A62" s="5">
        <v>48</v>
      </c>
      <c r="B62" s="17">
        <v>9.3</v>
      </c>
      <c r="C62" s="5">
        <v>6.89</v>
      </c>
      <c r="D62" s="5">
        <v>409.4</v>
      </c>
      <c r="E62" s="5">
        <f t="shared" si="0"/>
        <v>446.4</v>
      </c>
      <c r="F62" s="6">
        <f t="shared" si="1"/>
        <v>295.368167539267</v>
      </c>
      <c r="G62" s="6">
        <f t="shared" si="2"/>
        <v>0.661667041978645</v>
      </c>
      <c r="H62" s="6">
        <f t="shared" si="3"/>
        <v>0.740860215053763</v>
      </c>
      <c r="I62" s="5"/>
    </row>
    <row r="63" spans="1:9">
      <c r="A63" s="5">
        <v>48</v>
      </c>
      <c r="B63" s="5">
        <v>7.5</v>
      </c>
      <c r="C63" s="17">
        <v>6.92</v>
      </c>
      <c r="D63" s="5">
        <v>394.8</v>
      </c>
      <c r="E63" s="5">
        <f t="shared" si="0"/>
        <v>360</v>
      </c>
      <c r="F63" s="6">
        <f t="shared" si="1"/>
        <v>286.074973821989</v>
      </c>
      <c r="G63" s="6">
        <f t="shared" si="2"/>
        <v>0.794652705061082</v>
      </c>
      <c r="H63" s="6">
        <f t="shared" si="3"/>
        <v>0.922666666666667</v>
      </c>
      <c r="I63" s="5"/>
    </row>
    <row r="64" spans="1:9">
      <c r="A64" s="5">
        <v>48</v>
      </c>
      <c r="B64" s="5">
        <v>3.1</v>
      </c>
      <c r="C64" s="5">
        <v>6.68</v>
      </c>
      <c r="D64" s="5">
        <v>56.2</v>
      </c>
      <c r="E64" s="5">
        <f t="shared" si="0"/>
        <v>148.8</v>
      </c>
      <c r="F64" s="6">
        <f t="shared" si="1"/>
        <v>39.3105759162304</v>
      </c>
      <c r="G64" s="6">
        <f t="shared" si="2"/>
        <v>0.264183977931656</v>
      </c>
      <c r="H64" s="6">
        <f t="shared" si="3"/>
        <v>2.15483870967742</v>
      </c>
      <c r="I64" s="5"/>
    </row>
    <row r="65" spans="1:9">
      <c r="A65" s="5">
        <v>48</v>
      </c>
      <c r="B65" s="5">
        <v>1.1</v>
      </c>
      <c r="C65" s="5">
        <v>6.01</v>
      </c>
      <c r="D65" s="5">
        <v>0</v>
      </c>
      <c r="E65" s="5">
        <f t="shared" si="0"/>
        <v>52.8</v>
      </c>
      <c r="F65" s="6">
        <f t="shared" si="1"/>
        <v>0</v>
      </c>
      <c r="G65" s="6">
        <f t="shared" si="2"/>
        <v>0</v>
      </c>
      <c r="H65" s="6">
        <f t="shared" si="3"/>
        <v>5.46363636363636</v>
      </c>
      <c r="I65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3076" progId="Visio.Drawing.11" r:id="rId3">
          <objectPr defaultSize="0" r:id="rId4">
            <anchor moveWithCells="1" sizeWithCells="1">
              <from>
                <xdr:col>0</xdr:col>
                <xdr:colOff>635</xdr:colOff>
                <xdr:row>0</xdr:row>
                <xdr:rowOff>635</xdr:rowOff>
              </from>
              <to>
                <xdr:col>11</xdr:col>
                <xdr:colOff>242570</xdr:colOff>
                <xdr:row>33</xdr:row>
                <xdr:rowOff>102235</xdr:rowOff>
              </to>
            </anchor>
          </objectPr>
        </oleObject>
      </mc:Choice>
      <mc:Fallback>
        <oleObject shapeId="3076" progId="Visio.Drawing.11" r:id="rId3"/>
      </mc:Fallback>
    </mc:AlternateContent>
  </oleObjec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0:V69"/>
  <sheetViews>
    <sheetView zoomScale="70" zoomScaleNormal="70" topLeftCell="A2" workbookViewId="0">
      <selection activeCell="N36" sqref="N36"/>
    </sheetView>
  </sheetViews>
  <sheetFormatPr defaultColWidth="9" defaultRowHeight="14.25"/>
  <cols>
    <col min="9" max="9" width="12.625"/>
  </cols>
  <sheetData>
    <row r="20" spans="17:20">
      <c r="Q20" t="s">
        <v>172</v>
      </c>
      <c r="R20" t="s">
        <v>173</v>
      </c>
      <c r="T20" t="s">
        <v>174</v>
      </c>
    </row>
    <row r="21" spans="17:22">
      <c r="Q21">
        <v>12</v>
      </c>
      <c r="R21">
        <v>24</v>
      </c>
      <c r="T21" s="23" t="s">
        <v>175</v>
      </c>
      <c r="U21" s="23"/>
      <c r="V21" s="23"/>
    </row>
    <row r="22" spans="17:18">
      <c r="Q22">
        <v>16</v>
      </c>
      <c r="R22">
        <v>32</v>
      </c>
    </row>
    <row r="23" spans="17:18">
      <c r="Q23">
        <v>20</v>
      </c>
      <c r="R23">
        <v>40</v>
      </c>
    </row>
    <row r="24" spans="17:18">
      <c r="Q24">
        <v>24</v>
      </c>
      <c r="R24">
        <v>49</v>
      </c>
    </row>
    <row r="25" spans="17:18">
      <c r="Q25">
        <v>28</v>
      </c>
      <c r="R25">
        <v>57</v>
      </c>
    </row>
    <row r="26" spans="17:18">
      <c r="Q26">
        <v>32</v>
      </c>
      <c r="R26">
        <v>65</v>
      </c>
    </row>
    <row r="27" spans="17:18">
      <c r="Q27">
        <v>36</v>
      </c>
      <c r="R27">
        <v>73</v>
      </c>
    </row>
    <row r="44" spans="1:8">
      <c r="A44" s="1" t="s">
        <v>154</v>
      </c>
      <c r="B44" s="2" t="s">
        <v>155</v>
      </c>
      <c r="C44" s="2" t="s">
        <v>156</v>
      </c>
      <c r="D44" s="3" t="s">
        <v>157</v>
      </c>
      <c r="E44" s="2" t="s">
        <v>158</v>
      </c>
      <c r="F44" s="3" t="s">
        <v>159</v>
      </c>
      <c r="G44" s="3" t="s">
        <v>160</v>
      </c>
      <c r="H44" s="19" t="s">
        <v>161</v>
      </c>
    </row>
    <row r="45" spans="1:9">
      <c r="A45" s="20" t="s">
        <v>176</v>
      </c>
      <c r="B45" s="20"/>
      <c r="C45" s="20"/>
      <c r="D45" s="21"/>
      <c r="E45" s="20"/>
      <c r="F45" s="20"/>
      <c r="G45" s="20"/>
      <c r="H45" s="22"/>
      <c r="I45" s="22"/>
    </row>
    <row r="46" spans="1:9">
      <c r="A46" s="20">
        <v>48</v>
      </c>
      <c r="B46" s="20">
        <v>0.4</v>
      </c>
      <c r="C46" s="20">
        <v>0.36</v>
      </c>
      <c r="D46" s="21">
        <v>97.5166666666667</v>
      </c>
      <c r="E46" s="20">
        <v>19.2</v>
      </c>
      <c r="F46" s="21">
        <v>3.67602094240838</v>
      </c>
      <c r="G46" s="21">
        <v>0.19145942408377</v>
      </c>
      <c r="H46" s="22">
        <v>0.9</v>
      </c>
      <c r="I46" s="22"/>
    </row>
    <row r="47" spans="1:9">
      <c r="A47" s="20">
        <v>48</v>
      </c>
      <c r="B47" s="20">
        <v>0.5</v>
      </c>
      <c r="C47" s="20">
        <v>1.08</v>
      </c>
      <c r="D47" s="21">
        <v>97.2833333333333</v>
      </c>
      <c r="E47" s="20">
        <v>24</v>
      </c>
      <c r="F47" s="21">
        <v>11.0016753926702</v>
      </c>
      <c r="G47" s="21">
        <v>0.458403141361257</v>
      </c>
      <c r="H47" s="22">
        <v>2.16</v>
      </c>
      <c r="I47" s="22"/>
    </row>
    <row r="48" spans="1:9">
      <c r="A48" s="20">
        <v>48</v>
      </c>
      <c r="B48" s="20">
        <v>1</v>
      </c>
      <c r="C48" s="20">
        <v>3.54</v>
      </c>
      <c r="D48" s="21">
        <v>95.6833333333333</v>
      </c>
      <c r="E48" s="20">
        <v>48</v>
      </c>
      <c r="F48" s="21">
        <v>35.4679581151832</v>
      </c>
      <c r="G48" s="21">
        <v>0.738915794066318</v>
      </c>
      <c r="H48" s="22">
        <v>3.54</v>
      </c>
      <c r="I48" s="22"/>
    </row>
    <row r="49" spans="1:9">
      <c r="A49" s="20">
        <v>48</v>
      </c>
      <c r="B49" s="20">
        <v>1.5</v>
      </c>
      <c r="C49" s="20">
        <v>6.42</v>
      </c>
      <c r="D49" s="21">
        <v>93.9833333333333</v>
      </c>
      <c r="E49" s="20">
        <v>72</v>
      </c>
      <c r="F49" s="21">
        <v>63.1804188481675</v>
      </c>
      <c r="G49" s="21">
        <v>0.87750581733566</v>
      </c>
      <c r="H49" s="22">
        <v>4.28</v>
      </c>
      <c r="I49" s="22"/>
    </row>
    <row r="50" spans="1:9">
      <c r="A50" s="20">
        <v>48</v>
      </c>
      <c r="B50" s="20">
        <v>2</v>
      </c>
      <c r="C50" s="20">
        <v>8.16</v>
      </c>
      <c r="D50" s="21">
        <v>92.9333333333333</v>
      </c>
      <c r="E50" s="20">
        <v>96</v>
      </c>
      <c r="F50" s="21">
        <v>79.4069109947644</v>
      </c>
      <c r="G50" s="21">
        <v>0.827155322862129</v>
      </c>
      <c r="H50" s="22">
        <v>4.08</v>
      </c>
      <c r="I50" s="22"/>
    </row>
    <row r="51" spans="1:9">
      <c r="A51" s="20">
        <v>48</v>
      </c>
      <c r="B51" s="20">
        <v>2.5</v>
      </c>
      <c r="C51" s="20">
        <v>10.68</v>
      </c>
      <c r="D51" s="21">
        <v>91.25</v>
      </c>
      <c r="E51" s="20">
        <v>120</v>
      </c>
      <c r="F51" s="21">
        <v>102.047120418848</v>
      </c>
      <c r="G51" s="21">
        <v>0.850392670157068</v>
      </c>
      <c r="H51" s="22">
        <v>4.272</v>
      </c>
      <c r="I51" s="22"/>
    </row>
    <row r="52" spans="1:9">
      <c r="A52" s="20">
        <v>48</v>
      </c>
      <c r="B52" s="20">
        <v>3</v>
      </c>
      <c r="C52" s="20">
        <v>13.26</v>
      </c>
      <c r="D52" s="21">
        <v>89.3666666666667</v>
      </c>
      <c r="E52" s="20">
        <v>144</v>
      </c>
      <c r="F52" s="21">
        <v>124.083979057592</v>
      </c>
      <c r="G52" s="21">
        <v>0.861694299011053</v>
      </c>
      <c r="H52" s="22">
        <v>4.42</v>
      </c>
      <c r="I52" s="22"/>
    </row>
    <row r="53" spans="1:9">
      <c r="A53" s="20">
        <v>48</v>
      </c>
      <c r="B53" s="20">
        <v>3.5</v>
      </c>
      <c r="C53" s="20">
        <v>15.6</v>
      </c>
      <c r="D53" s="21">
        <v>87.85</v>
      </c>
      <c r="E53" s="20">
        <v>168</v>
      </c>
      <c r="F53" s="21">
        <v>143.503664921466</v>
      </c>
      <c r="G53" s="21">
        <v>0.854188481675393</v>
      </c>
      <c r="H53" s="22">
        <v>4.45714285714286</v>
      </c>
      <c r="I53" s="22"/>
    </row>
    <row r="54" spans="1:9">
      <c r="A54" s="20">
        <v>48</v>
      </c>
      <c r="B54" s="20">
        <v>4</v>
      </c>
      <c r="C54" s="20">
        <v>17.88</v>
      </c>
      <c r="D54" s="21">
        <v>86.3666666666667</v>
      </c>
      <c r="E54" s="20">
        <v>192</v>
      </c>
      <c r="F54" s="21">
        <v>161.700104712042</v>
      </c>
      <c r="G54" s="21">
        <v>0.842188045375218</v>
      </c>
      <c r="H54" s="22">
        <v>4.47</v>
      </c>
      <c r="I54" s="22"/>
    </row>
    <row r="55" spans="1:9">
      <c r="A55" s="20">
        <v>48</v>
      </c>
      <c r="B55" s="20">
        <v>4.6</v>
      </c>
      <c r="C55" s="20">
        <v>18</v>
      </c>
      <c r="D55" s="21">
        <v>85.5166666666667</v>
      </c>
      <c r="E55" s="20">
        <v>220.8</v>
      </c>
      <c r="F55" s="21">
        <v>161.183246073298</v>
      </c>
      <c r="G55" s="21">
        <v>0.729996585476895</v>
      </c>
      <c r="H55" s="22">
        <v>3.91304347826087</v>
      </c>
      <c r="I55" s="22">
        <v>4.38154029009273</v>
      </c>
    </row>
    <row r="56" spans="1:9">
      <c r="A56" s="20">
        <v>48</v>
      </c>
      <c r="B56" s="20">
        <v>4.5</v>
      </c>
      <c r="C56" s="20">
        <v>20.4</v>
      </c>
      <c r="D56" s="21">
        <v>84.6166666666667</v>
      </c>
      <c r="E56" s="20">
        <v>216</v>
      </c>
      <c r="F56" s="21">
        <v>180.751832460733</v>
      </c>
      <c r="G56" s="21">
        <v>0.83681403917006</v>
      </c>
      <c r="H56" s="22">
        <v>4.53333333333333</v>
      </c>
      <c r="I56" s="22"/>
    </row>
    <row r="57" spans="1:9">
      <c r="A57" s="20">
        <v>48</v>
      </c>
      <c r="B57" s="20">
        <v>5</v>
      </c>
      <c r="C57" s="20">
        <v>22.8</v>
      </c>
      <c r="D57" s="21">
        <v>83.0666666666667</v>
      </c>
      <c r="E57" s="20">
        <v>240</v>
      </c>
      <c r="F57" s="21">
        <v>198.316230366492</v>
      </c>
      <c r="G57" s="21">
        <v>0.82631762652705</v>
      </c>
      <c r="H57" s="22">
        <v>4.56</v>
      </c>
      <c r="I57" s="22"/>
    </row>
    <row r="58" spans="1:9">
      <c r="A58" s="20">
        <v>48</v>
      </c>
      <c r="B58" s="20">
        <v>5.5</v>
      </c>
      <c r="C58" s="20">
        <v>25.02</v>
      </c>
      <c r="D58" s="21">
        <v>81.5</v>
      </c>
      <c r="E58" s="20">
        <v>264</v>
      </c>
      <c r="F58" s="21">
        <v>213.521465968586</v>
      </c>
      <c r="G58" s="21">
        <v>0.808793431699191</v>
      </c>
      <c r="H58" s="22">
        <v>4.54909090909091</v>
      </c>
      <c r="I58" s="22"/>
    </row>
    <row r="59" spans="1:9">
      <c r="A59" s="20">
        <v>48</v>
      </c>
      <c r="B59" s="20">
        <v>6</v>
      </c>
      <c r="C59" s="20">
        <v>27.72</v>
      </c>
      <c r="D59" s="21">
        <v>79.8166666666667</v>
      </c>
      <c r="E59" s="20">
        <v>288</v>
      </c>
      <c r="F59" s="21">
        <v>231.677277486911</v>
      </c>
      <c r="G59" s="21">
        <v>0.804434991273996</v>
      </c>
      <c r="H59" s="22">
        <v>4.62</v>
      </c>
      <c r="I59" s="22"/>
    </row>
    <row r="60" spans="1:9">
      <c r="A60" s="20">
        <v>48</v>
      </c>
      <c r="B60" s="20">
        <v>6.5</v>
      </c>
      <c r="C60" s="20">
        <v>29.52</v>
      </c>
      <c r="D60" s="21">
        <v>78.1666666666667</v>
      </c>
      <c r="E60" s="20">
        <v>312</v>
      </c>
      <c r="F60" s="21">
        <v>241.620942408377</v>
      </c>
      <c r="G60" s="21">
        <v>0.774426097462747</v>
      </c>
      <c r="H60" s="22">
        <v>4.54153846153846</v>
      </c>
      <c r="I60" s="22"/>
    </row>
    <row r="61" spans="1:9">
      <c r="A61" s="20">
        <v>48</v>
      </c>
      <c r="B61" s="20">
        <v>7</v>
      </c>
      <c r="C61" s="20">
        <v>31.8</v>
      </c>
      <c r="D61" s="21">
        <v>76.25</v>
      </c>
      <c r="E61" s="20">
        <v>336</v>
      </c>
      <c r="F61" s="21">
        <v>253.900523560209</v>
      </c>
      <c r="G61" s="21">
        <v>0.755656320119671</v>
      </c>
      <c r="H61" s="22">
        <v>4.54285714285714</v>
      </c>
      <c r="I61" s="22"/>
    </row>
    <row r="62" spans="1:9">
      <c r="A62" s="20">
        <v>48</v>
      </c>
      <c r="B62" s="20">
        <v>7.5</v>
      </c>
      <c r="C62" s="20">
        <v>33.9</v>
      </c>
      <c r="D62" s="21">
        <v>74.5166666666667</v>
      </c>
      <c r="E62" s="20">
        <v>360</v>
      </c>
      <c r="F62" s="21">
        <v>264.514659685864</v>
      </c>
      <c r="G62" s="21">
        <v>0.734762943571844</v>
      </c>
      <c r="H62" s="22">
        <v>4.52</v>
      </c>
      <c r="I62" s="22"/>
    </row>
    <row r="63" spans="1:9">
      <c r="A63" s="20">
        <v>48</v>
      </c>
      <c r="B63" s="20">
        <v>8</v>
      </c>
      <c r="C63" s="20">
        <v>36</v>
      </c>
      <c r="D63" s="21">
        <v>73.05</v>
      </c>
      <c r="E63" s="20">
        <v>384</v>
      </c>
      <c r="F63" s="21">
        <v>275.371727748691</v>
      </c>
      <c r="G63" s="21">
        <v>0.71711387434555</v>
      </c>
      <c r="H63" s="22">
        <v>4.5</v>
      </c>
      <c r="I63" s="22"/>
    </row>
    <row r="64" spans="1:9">
      <c r="A64" s="20">
        <v>48</v>
      </c>
      <c r="B64" s="20">
        <v>8.5</v>
      </c>
      <c r="C64" s="20">
        <v>38.52</v>
      </c>
      <c r="D64" s="21">
        <v>70.8833333333333</v>
      </c>
      <c r="E64" s="20">
        <v>408</v>
      </c>
      <c r="F64" s="21">
        <v>285.908481675393</v>
      </c>
      <c r="G64" s="21">
        <v>0.700756082537727</v>
      </c>
      <c r="H64" s="22">
        <v>4.53176470588235</v>
      </c>
      <c r="I64" s="22"/>
    </row>
    <row r="65" spans="1:9">
      <c r="A65" s="20">
        <v>48</v>
      </c>
      <c r="B65" s="20">
        <v>9</v>
      </c>
      <c r="C65" s="20">
        <v>40.26</v>
      </c>
      <c r="D65" s="21">
        <v>69.3833333333333</v>
      </c>
      <c r="E65" s="20">
        <v>432</v>
      </c>
      <c r="F65" s="21">
        <v>292.499790575916</v>
      </c>
      <c r="G65" s="21">
        <v>0.677082848555362</v>
      </c>
      <c r="H65" s="22">
        <v>4.47333333333333</v>
      </c>
      <c r="I65" s="22"/>
    </row>
    <row r="66" spans="1:9">
      <c r="A66" s="20">
        <v>48</v>
      </c>
      <c r="B66" s="20">
        <v>9.3</v>
      </c>
      <c r="C66" s="20">
        <v>41.34</v>
      </c>
      <c r="D66" s="21">
        <v>68.2333333333333</v>
      </c>
      <c r="E66" s="20">
        <v>446.4</v>
      </c>
      <c r="F66" s="21">
        <v>295.368167539267</v>
      </c>
      <c r="G66" s="21">
        <v>0.661667041978645</v>
      </c>
      <c r="H66" s="22">
        <v>4.44516129032258</v>
      </c>
      <c r="I66" s="22"/>
    </row>
    <row r="67" spans="1:9">
      <c r="A67" s="20">
        <v>48</v>
      </c>
      <c r="B67" s="20">
        <v>7.5</v>
      </c>
      <c r="C67" s="20">
        <v>41.52</v>
      </c>
      <c r="D67" s="21">
        <v>65.8</v>
      </c>
      <c r="E67" s="20">
        <v>360</v>
      </c>
      <c r="F67" s="21">
        <v>286.074973821989</v>
      </c>
      <c r="G67" s="21">
        <v>0.794652705061082</v>
      </c>
      <c r="H67" s="22">
        <v>5.536</v>
      </c>
      <c r="I67" s="22"/>
    </row>
    <row r="68" spans="1:9">
      <c r="A68" s="20">
        <v>48</v>
      </c>
      <c r="B68" s="20">
        <v>3.1</v>
      </c>
      <c r="C68" s="20">
        <v>40.08</v>
      </c>
      <c r="D68" s="21">
        <v>9.36666666666667</v>
      </c>
      <c r="E68" s="20">
        <v>148.8</v>
      </c>
      <c r="F68" s="21">
        <v>39.3105759162304</v>
      </c>
      <c r="G68" s="21">
        <v>0.264183977931656</v>
      </c>
      <c r="H68" s="22">
        <v>12.9290322580645</v>
      </c>
      <c r="I68" s="22"/>
    </row>
    <row r="69" spans="1:9">
      <c r="A69" s="20">
        <v>48</v>
      </c>
      <c r="B69" s="20">
        <v>1.1</v>
      </c>
      <c r="C69" s="20">
        <v>36.06</v>
      </c>
      <c r="D69" s="21">
        <v>0</v>
      </c>
      <c r="E69" s="20">
        <v>52.8</v>
      </c>
      <c r="F69" s="21">
        <v>0</v>
      </c>
      <c r="G69" s="21">
        <v>0</v>
      </c>
      <c r="H69" s="22">
        <v>32.7818181818182</v>
      </c>
      <c r="I69" s="22"/>
    </row>
  </sheetData>
  <mergeCells count="1">
    <mergeCell ref="T21:V21"/>
  </mergeCells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049" progId="Visio.Drawing.11" r:id="rId3">
          <objectPr defaultSize="0" r:id="rId4">
            <anchor moveWithCells="1" sizeWithCells="1">
              <from>
                <xdr:col>0</xdr:col>
                <xdr:colOff>9525</xdr:colOff>
                <xdr:row>0</xdr:row>
                <xdr:rowOff>10160</xdr:rowOff>
              </from>
              <to>
                <xdr:col>11</xdr:col>
                <xdr:colOff>482600</xdr:colOff>
                <xdr:row>38</xdr:row>
                <xdr:rowOff>147955</xdr:rowOff>
              </to>
            </anchor>
          </objectPr>
        </oleObject>
      </mc:Choice>
      <mc:Fallback>
        <oleObject shapeId="2049" progId="Visio.Drawing.11" r:id="rId3"/>
      </mc:Fallback>
    </mc:AlternateContent>
  </oleObjec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zoomScale="61" zoomScaleNormal="61" workbookViewId="0">
      <selection activeCell="J10" sqref="J10"/>
    </sheetView>
  </sheetViews>
  <sheetFormatPr defaultColWidth="9" defaultRowHeight="14.25"/>
  <sheetData>
    <row r="1" spans="1:8">
      <c r="A1" s="1" t="s">
        <v>154</v>
      </c>
      <c r="B1" s="2" t="s">
        <v>155</v>
      </c>
      <c r="C1" s="2" t="s">
        <v>156</v>
      </c>
      <c r="D1" s="2" t="s">
        <v>157</v>
      </c>
      <c r="E1" s="2" t="s">
        <v>158</v>
      </c>
      <c r="F1" s="3" t="s">
        <v>159</v>
      </c>
      <c r="G1" s="3" t="s">
        <v>160</v>
      </c>
      <c r="H1" s="3" t="s">
        <v>161</v>
      </c>
    </row>
    <row r="2" spans="1:9">
      <c r="A2" s="4" t="s">
        <v>177</v>
      </c>
      <c r="B2" s="5"/>
      <c r="C2" s="5"/>
      <c r="D2" s="5"/>
      <c r="E2" s="5"/>
      <c r="F2" s="6"/>
      <c r="G2" s="6"/>
      <c r="H2" s="6"/>
      <c r="I2" s="5"/>
    </row>
    <row r="3" spans="1:9">
      <c r="A3" s="4">
        <v>24</v>
      </c>
      <c r="B3" s="5">
        <v>0.8</v>
      </c>
      <c r="C3" s="5">
        <v>1.7</v>
      </c>
      <c r="D3" s="5">
        <v>49.6</v>
      </c>
      <c r="E3" s="5">
        <f t="shared" ref="E3:E23" si="0">A3*B3</f>
        <v>19.2</v>
      </c>
      <c r="F3" s="6">
        <f t="shared" ref="F3:F23" si="1">C3*D3/9.55</f>
        <v>8.82931937172775</v>
      </c>
      <c r="G3" s="6">
        <f t="shared" ref="G3:G23" si="2">F3/E3</f>
        <v>0.459860383944153</v>
      </c>
      <c r="H3" s="6">
        <f t="shared" ref="H3:H23" si="3">C3/B3</f>
        <v>2.125</v>
      </c>
      <c r="I3" s="5"/>
    </row>
    <row r="4" spans="1:9">
      <c r="A4" s="4">
        <v>24</v>
      </c>
      <c r="B4" s="5">
        <v>0.9</v>
      </c>
      <c r="C4" s="5">
        <v>3.4</v>
      </c>
      <c r="D4" s="5">
        <v>48.5</v>
      </c>
      <c r="E4" s="5">
        <f t="shared" si="0"/>
        <v>21.6</v>
      </c>
      <c r="F4" s="6">
        <f t="shared" si="1"/>
        <v>17.2670157068063</v>
      </c>
      <c r="G4" s="6">
        <f t="shared" si="2"/>
        <v>0.799398875315106</v>
      </c>
      <c r="H4" s="6">
        <f t="shared" si="3"/>
        <v>3.77777777777778</v>
      </c>
      <c r="I4" s="5"/>
    </row>
    <row r="5" spans="1:9">
      <c r="A5" s="4">
        <v>24</v>
      </c>
      <c r="B5" s="5">
        <v>1.5</v>
      </c>
      <c r="C5" s="5">
        <v>6.9</v>
      </c>
      <c r="D5" s="5">
        <v>46.9</v>
      </c>
      <c r="E5" s="5">
        <f t="shared" si="0"/>
        <v>36</v>
      </c>
      <c r="F5" s="6">
        <f t="shared" si="1"/>
        <v>33.8858638743455</v>
      </c>
      <c r="G5" s="6">
        <f t="shared" si="2"/>
        <v>0.941273996509599</v>
      </c>
      <c r="H5" s="6">
        <f t="shared" si="3"/>
        <v>4.6</v>
      </c>
      <c r="I5" s="5"/>
    </row>
    <row r="6" spans="1:9">
      <c r="A6" s="4">
        <v>24</v>
      </c>
      <c r="B6" s="5">
        <v>2</v>
      </c>
      <c r="C6" s="5">
        <v>9.3</v>
      </c>
      <c r="D6" s="5">
        <v>47</v>
      </c>
      <c r="E6" s="5">
        <f t="shared" si="0"/>
        <v>48</v>
      </c>
      <c r="F6" s="6">
        <f t="shared" si="1"/>
        <v>45.7696335078534</v>
      </c>
      <c r="G6" s="6">
        <f t="shared" si="2"/>
        <v>0.953534031413612</v>
      </c>
      <c r="H6" s="6">
        <f t="shared" si="3"/>
        <v>4.65</v>
      </c>
      <c r="I6" s="5"/>
    </row>
    <row r="7" spans="1:9">
      <c r="A7" s="7">
        <v>24</v>
      </c>
      <c r="B7" s="8">
        <v>3.1</v>
      </c>
      <c r="C7" s="8">
        <v>15.2</v>
      </c>
      <c r="D7" s="8">
        <v>44.6</v>
      </c>
      <c r="E7" s="8">
        <f t="shared" si="0"/>
        <v>74.4</v>
      </c>
      <c r="F7" s="9">
        <f t="shared" si="1"/>
        <v>70.986387434555</v>
      </c>
      <c r="G7" s="9">
        <f t="shared" si="2"/>
        <v>0.954118110679502</v>
      </c>
      <c r="H7" s="9">
        <f t="shared" si="3"/>
        <v>4.90322580645161</v>
      </c>
      <c r="I7" s="5"/>
    </row>
    <row r="8" spans="1:9">
      <c r="A8" s="4">
        <v>24</v>
      </c>
      <c r="B8" s="5">
        <v>3.6</v>
      </c>
      <c r="C8" s="5">
        <v>18.2</v>
      </c>
      <c r="D8" s="5">
        <v>41.3</v>
      </c>
      <c r="E8" s="5">
        <f t="shared" si="0"/>
        <v>86.4</v>
      </c>
      <c r="F8" s="6">
        <f t="shared" si="1"/>
        <v>78.7078534031414</v>
      </c>
      <c r="G8" s="6">
        <f t="shared" si="2"/>
        <v>0.910970525499321</v>
      </c>
      <c r="H8" s="6">
        <f t="shared" si="3"/>
        <v>5.05555555555556</v>
      </c>
      <c r="I8" s="5"/>
    </row>
    <row r="9" spans="1:9">
      <c r="A9" s="4">
        <v>24</v>
      </c>
      <c r="B9" s="5">
        <v>4.1</v>
      </c>
      <c r="C9" s="5">
        <v>20.3</v>
      </c>
      <c r="D9" s="5">
        <v>41.9</v>
      </c>
      <c r="E9" s="5">
        <f t="shared" si="0"/>
        <v>98.4</v>
      </c>
      <c r="F9" s="6">
        <f t="shared" si="1"/>
        <v>89.0649214659686</v>
      </c>
      <c r="G9" s="6">
        <f t="shared" si="2"/>
        <v>0.905131315711063</v>
      </c>
      <c r="H9" s="6">
        <f t="shared" si="3"/>
        <v>4.95121951219512</v>
      </c>
      <c r="I9" s="5"/>
    </row>
    <row r="10" spans="1:9">
      <c r="A10" s="4">
        <v>24</v>
      </c>
      <c r="B10" s="5">
        <v>5</v>
      </c>
      <c r="C10" s="5">
        <v>23.7</v>
      </c>
      <c r="D10" s="5">
        <v>41</v>
      </c>
      <c r="E10" s="5">
        <f t="shared" si="0"/>
        <v>120</v>
      </c>
      <c r="F10" s="6">
        <f t="shared" si="1"/>
        <v>101.748691099476</v>
      </c>
      <c r="G10" s="6">
        <f t="shared" si="2"/>
        <v>0.847905759162304</v>
      </c>
      <c r="H10" s="6">
        <f t="shared" si="3"/>
        <v>4.74</v>
      </c>
      <c r="I10" s="5"/>
    </row>
    <row r="11" spans="1:9">
      <c r="A11" s="4">
        <v>24</v>
      </c>
      <c r="B11" s="5">
        <v>5.4</v>
      </c>
      <c r="C11" s="5">
        <v>25.9</v>
      </c>
      <c r="D11" s="5">
        <v>38.8</v>
      </c>
      <c r="E11" s="5">
        <f t="shared" si="0"/>
        <v>129.6</v>
      </c>
      <c r="F11" s="6">
        <f t="shared" si="1"/>
        <v>105.22722513089</v>
      </c>
      <c r="G11" s="6">
        <f t="shared" si="2"/>
        <v>0.811938465516127</v>
      </c>
      <c r="H11" s="6">
        <f t="shared" si="3"/>
        <v>4.7962962962963</v>
      </c>
      <c r="I11" s="5"/>
    </row>
    <row r="12" spans="1:9">
      <c r="A12" s="13">
        <v>24</v>
      </c>
      <c r="B12" s="14">
        <v>6.5</v>
      </c>
      <c r="C12" s="14">
        <v>27</v>
      </c>
      <c r="D12" s="14">
        <v>38.6</v>
      </c>
      <c r="E12" s="14">
        <f t="shared" si="0"/>
        <v>156</v>
      </c>
      <c r="F12" s="15">
        <f t="shared" si="1"/>
        <v>109.130890052356</v>
      </c>
      <c r="G12" s="15">
        <f t="shared" si="2"/>
        <v>0.699556987515103</v>
      </c>
      <c r="H12" s="15">
        <f t="shared" si="3"/>
        <v>4.15384615384615</v>
      </c>
      <c r="I12" s="15">
        <f>AVERAGE(H4:H23)</f>
        <v>4.53436973127169</v>
      </c>
    </row>
    <row r="13" spans="1:9">
      <c r="A13" s="4">
        <v>24</v>
      </c>
      <c r="B13" s="5">
        <v>6.7</v>
      </c>
      <c r="C13" s="5">
        <v>29</v>
      </c>
      <c r="D13" s="5">
        <v>38.4</v>
      </c>
      <c r="E13" s="5">
        <f t="shared" si="0"/>
        <v>160.8</v>
      </c>
      <c r="F13" s="6">
        <f t="shared" si="1"/>
        <v>116.607329842932</v>
      </c>
      <c r="G13" s="6">
        <f t="shared" si="2"/>
        <v>0.725169961709776</v>
      </c>
      <c r="H13" s="6">
        <f t="shared" si="3"/>
        <v>4.32835820895522</v>
      </c>
      <c r="I13" s="5"/>
    </row>
    <row r="14" spans="1:9">
      <c r="A14" s="4">
        <v>24</v>
      </c>
      <c r="B14" s="5">
        <v>7.1</v>
      </c>
      <c r="C14" s="5">
        <v>32.2</v>
      </c>
      <c r="D14" s="5">
        <v>36.8</v>
      </c>
      <c r="E14" s="5">
        <f t="shared" si="0"/>
        <v>170.4</v>
      </c>
      <c r="F14" s="6">
        <f t="shared" si="1"/>
        <v>124.079581151832</v>
      </c>
      <c r="G14" s="6">
        <f t="shared" si="2"/>
        <v>0.728166556055355</v>
      </c>
      <c r="H14" s="6">
        <f t="shared" si="3"/>
        <v>4.53521126760563</v>
      </c>
      <c r="I14" s="5"/>
    </row>
    <row r="15" spans="1:9">
      <c r="A15" s="4">
        <v>24</v>
      </c>
      <c r="B15" s="5">
        <v>7.6</v>
      </c>
      <c r="C15" s="5">
        <v>35.6</v>
      </c>
      <c r="D15" s="5">
        <v>36.3</v>
      </c>
      <c r="E15" s="5">
        <f t="shared" si="0"/>
        <v>182.4</v>
      </c>
      <c r="F15" s="6">
        <f t="shared" si="1"/>
        <v>135.317277486911</v>
      </c>
      <c r="G15" s="6">
        <f t="shared" si="2"/>
        <v>0.741871038853679</v>
      </c>
      <c r="H15" s="6">
        <f t="shared" si="3"/>
        <v>4.68421052631579</v>
      </c>
      <c r="I15" s="5"/>
    </row>
    <row r="16" spans="1:9">
      <c r="A16" s="4">
        <v>24</v>
      </c>
      <c r="B16" s="5">
        <v>8.2</v>
      </c>
      <c r="C16" s="5">
        <v>37.8</v>
      </c>
      <c r="D16" s="5">
        <v>35.7</v>
      </c>
      <c r="E16" s="5">
        <f t="shared" si="0"/>
        <v>196.8</v>
      </c>
      <c r="F16" s="6">
        <f t="shared" si="1"/>
        <v>141.304712041885</v>
      </c>
      <c r="G16" s="6">
        <f t="shared" si="2"/>
        <v>0.718011748180309</v>
      </c>
      <c r="H16" s="6">
        <f t="shared" si="3"/>
        <v>4.60975609756098</v>
      </c>
      <c r="I16" s="5"/>
    </row>
    <row r="17" spans="1:9">
      <c r="A17" s="4">
        <v>24</v>
      </c>
      <c r="B17" s="5">
        <v>9.4</v>
      </c>
      <c r="C17" s="5">
        <v>40.2</v>
      </c>
      <c r="D17" s="5">
        <v>35.2</v>
      </c>
      <c r="E17" s="5">
        <f t="shared" si="0"/>
        <v>225.6</v>
      </c>
      <c r="F17" s="6">
        <f t="shared" si="1"/>
        <v>148.171727748691</v>
      </c>
      <c r="G17" s="6">
        <f t="shared" si="2"/>
        <v>0.656789573354127</v>
      </c>
      <c r="H17" s="6">
        <f t="shared" si="3"/>
        <v>4.27659574468085</v>
      </c>
      <c r="I17" s="5"/>
    </row>
    <row r="18" spans="1:9">
      <c r="A18" s="4">
        <v>24</v>
      </c>
      <c r="B18" s="5">
        <v>9.7</v>
      </c>
      <c r="C18" s="5">
        <v>43.3</v>
      </c>
      <c r="D18" s="5">
        <v>33.7</v>
      </c>
      <c r="E18" s="5">
        <f t="shared" si="0"/>
        <v>232.8</v>
      </c>
      <c r="F18" s="6">
        <f t="shared" si="1"/>
        <v>152.796858638743</v>
      </c>
      <c r="G18" s="6">
        <f t="shared" si="2"/>
        <v>0.656343894496321</v>
      </c>
      <c r="H18" s="6">
        <f t="shared" si="3"/>
        <v>4.4639175257732</v>
      </c>
      <c r="I18" s="5"/>
    </row>
    <row r="19" spans="1:9">
      <c r="A19" s="4">
        <v>24</v>
      </c>
      <c r="B19" s="5">
        <v>10.4</v>
      </c>
      <c r="C19" s="5">
        <v>47</v>
      </c>
      <c r="D19" s="5">
        <v>32.3</v>
      </c>
      <c r="E19" s="5">
        <f t="shared" si="0"/>
        <v>249.6</v>
      </c>
      <c r="F19" s="6">
        <f t="shared" si="1"/>
        <v>158.96335078534</v>
      </c>
      <c r="G19" s="6">
        <f t="shared" si="2"/>
        <v>0.636872398979729</v>
      </c>
      <c r="H19" s="6">
        <f t="shared" si="3"/>
        <v>4.51923076923077</v>
      </c>
      <c r="I19" s="5"/>
    </row>
    <row r="20" spans="1:9">
      <c r="A20" s="4">
        <v>24</v>
      </c>
      <c r="B20" s="5">
        <v>12</v>
      </c>
      <c r="C20" s="5">
        <v>50.9</v>
      </c>
      <c r="D20" s="5">
        <v>25.6</v>
      </c>
      <c r="E20" s="5">
        <f t="shared" si="0"/>
        <v>288</v>
      </c>
      <c r="F20" s="6">
        <f t="shared" si="1"/>
        <v>136.443979057592</v>
      </c>
      <c r="G20" s="6">
        <f t="shared" si="2"/>
        <v>0.473763816172193</v>
      </c>
      <c r="H20" s="6">
        <f t="shared" si="3"/>
        <v>4.24166666666667</v>
      </c>
      <c r="I20" s="5"/>
    </row>
    <row r="21" spans="1:9">
      <c r="A21" s="4">
        <v>24</v>
      </c>
      <c r="B21" s="5">
        <v>13.4</v>
      </c>
      <c r="C21" s="5">
        <v>54.3</v>
      </c>
      <c r="D21" s="5">
        <v>25</v>
      </c>
      <c r="E21" s="5">
        <f t="shared" si="0"/>
        <v>321.6</v>
      </c>
      <c r="F21" s="6">
        <f t="shared" si="1"/>
        <v>142.146596858639</v>
      </c>
      <c r="G21" s="6">
        <f t="shared" si="2"/>
        <v>0.441998124560444</v>
      </c>
      <c r="H21" s="6">
        <f t="shared" si="3"/>
        <v>4.05223880597015</v>
      </c>
      <c r="I21" s="5"/>
    </row>
    <row r="22" spans="1:9">
      <c r="A22" s="16">
        <v>24</v>
      </c>
      <c r="B22" s="17">
        <v>13.5</v>
      </c>
      <c r="C22" s="17">
        <v>55.9</v>
      </c>
      <c r="D22" s="17">
        <v>23.5</v>
      </c>
      <c r="E22" s="17">
        <f t="shared" si="0"/>
        <v>324</v>
      </c>
      <c r="F22" s="18">
        <f t="shared" si="1"/>
        <v>137.55497382199</v>
      </c>
      <c r="G22" s="18">
        <f t="shared" si="2"/>
        <v>0.424552388339474</v>
      </c>
      <c r="H22" s="18">
        <f t="shared" si="3"/>
        <v>4.14074074074074</v>
      </c>
      <c r="I22" s="5"/>
    </row>
    <row r="23" spans="1:9">
      <c r="A23" s="4">
        <v>24</v>
      </c>
      <c r="B23" s="5">
        <v>10.6</v>
      </c>
      <c r="C23" s="5">
        <v>55.2</v>
      </c>
      <c r="D23" s="5">
        <v>20.6</v>
      </c>
      <c r="E23" s="5">
        <f t="shared" si="0"/>
        <v>254.4</v>
      </c>
      <c r="F23" s="6">
        <f t="shared" si="1"/>
        <v>119.070157068063</v>
      </c>
      <c r="G23" s="6">
        <f t="shared" si="2"/>
        <v>0.468043070236096</v>
      </c>
      <c r="H23" s="6">
        <f t="shared" si="3"/>
        <v>5.20754716981132</v>
      </c>
      <c r="I23" s="5"/>
    </row>
  </sheetData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1:M131"/>
  <sheetViews>
    <sheetView zoomScale="70" zoomScaleNormal="70" topLeftCell="A37" workbookViewId="0">
      <selection activeCell="Q62" sqref="Q62"/>
    </sheetView>
  </sheetViews>
  <sheetFormatPr defaultColWidth="9" defaultRowHeight="14.25"/>
  <sheetData>
    <row r="31" spans="12:13">
      <c r="L31" t="s">
        <v>178</v>
      </c>
      <c r="M31" t="s">
        <v>179</v>
      </c>
    </row>
    <row r="74" spans="1:8">
      <c r="A74" s="1" t="s">
        <v>154</v>
      </c>
      <c r="B74" s="2" t="s">
        <v>155</v>
      </c>
      <c r="C74" s="2" t="s">
        <v>156</v>
      </c>
      <c r="D74" s="2" t="s">
        <v>157</v>
      </c>
      <c r="E74" s="2" t="s">
        <v>158</v>
      </c>
      <c r="F74" s="3" t="s">
        <v>159</v>
      </c>
      <c r="G74" s="3" t="s">
        <v>160</v>
      </c>
      <c r="H74" s="3" t="s">
        <v>161</v>
      </c>
    </row>
    <row r="75" spans="1:9">
      <c r="A75" s="4" t="s">
        <v>180</v>
      </c>
      <c r="B75" s="5"/>
      <c r="C75" s="5"/>
      <c r="D75" s="5"/>
      <c r="E75" s="5"/>
      <c r="F75" s="6"/>
      <c r="G75" s="6"/>
      <c r="H75" s="6"/>
      <c r="I75" s="5"/>
    </row>
    <row r="76" spans="1:9">
      <c r="A76" s="4">
        <v>24</v>
      </c>
      <c r="B76" s="5">
        <v>0.8</v>
      </c>
      <c r="C76" s="5">
        <v>0.15</v>
      </c>
      <c r="D76" s="5">
        <v>341.1</v>
      </c>
      <c r="E76" s="5">
        <f t="shared" ref="E76:E102" si="0">A76*B76</f>
        <v>19.2</v>
      </c>
      <c r="F76" s="6">
        <f t="shared" ref="F76:F102" si="1">C76*D76/9.55</f>
        <v>5.35759162303665</v>
      </c>
      <c r="G76" s="6">
        <f t="shared" ref="G76:G102" si="2">F76/E76</f>
        <v>0.279041230366492</v>
      </c>
      <c r="H76" s="6">
        <f t="shared" ref="H76:H102" si="3">C76/B76</f>
        <v>0.1875</v>
      </c>
      <c r="I76" s="5"/>
    </row>
    <row r="77" spans="1:9">
      <c r="A77" s="4">
        <v>24</v>
      </c>
      <c r="B77" s="5">
        <v>1.3</v>
      </c>
      <c r="C77" s="5">
        <v>0.77</v>
      </c>
      <c r="D77" s="5">
        <v>337.4</v>
      </c>
      <c r="E77" s="5">
        <f t="shared" si="0"/>
        <v>31.2</v>
      </c>
      <c r="F77" s="6">
        <f t="shared" si="1"/>
        <v>27.2039790575916</v>
      </c>
      <c r="G77" s="6">
        <f t="shared" si="2"/>
        <v>0.871922405692039</v>
      </c>
      <c r="H77" s="6">
        <f t="shared" si="3"/>
        <v>0.592307692307692</v>
      </c>
      <c r="I77" s="5"/>
    </row>
    <row r="78" spans="1:9">
      <c r="A78" s="4">
        <v>24</v>
      </c>
      <c r="B78" s="5">
        <v>2.3</v>
      </c>
      <c r="C78" s="5">
        <v>1.68</v>
      </c>
      <c r="D78" s="5">
        <v>326.2</v>
      </c>
      <c r="E78" s="5">
        <f t="shared" si="0"/>
        <v>55.2</v>
      </c>
      <c r="F78" s="6">
        <f t="shared" si="1"/>
        <v>57.3838743455497</v>
      </c>
      <c r="G78" s="6">
        <f t="shared" si="2"/>
        <v>1.03956294104257</v>
      </c>
      <c r="H78" s="6">
        <f t="shared" si="3"/>
        <v>0.730434782608696</v>
      </c>
      <c r="I78" s="5"/>
    </row>
    <row r="79" spans="1:9">
      <c r="A79" s="4">
        <v>24</v>
      </c>
      <c r="B79" s="5">
        <v>3.7</v>
      </c>
      <c r="C79" s="5">
        <v>2.17</v>
      </c>
      <c r="D79" s="5">
        <v>323.5</v>
      </c>
      <c r="E79" s="5">
        <f t="shared" si="0"/>
        <v>88.8</v>
      </c>
      <c r="F79" s="6">
        <f t="shared" si="1"/>
        <v>73.5073298429319</v>
      </c>
      <c r="G79" s="6">
        <f t="shared" si="2"/>
        <v>0.827785245978963</v>
      </c>
      <c r="H79" s="6">
        <f t="shared" si="3"/>
        <v>0.586486486486486</v>
      </c>
      <c r="I79" s="5"/>
    </row>
    <row r="80" spans="1:9">
      <c r="A80" s="4">
        <v>24</v>
      </c>
      <c r="B80" s="5">
        <v>4.2</v>
      </c>
      <c r="C80" s="5">
        <v>2.73</v>
      </c>
      <c r="D80" s="5">
        <v>314.7</v>
      </c>
      <c r="E80" s="5">
        <f t="shared" si="0"/>
        <v>100.8</v>
      </c>
      <c r="F80" s="6">
        <f t="shared" si="1"/>
        <v>89.9613612565445</v>
      </c>
      <c r="G80" s="6">
        <f t="shared" si="2"/>
        <v>0.892473821989529</v>
      </c>
      <c r="H80" s="6">
        <f t="shared" si="3"/>
        <v>0.65</v>
      </c>
      <c r="I80" s="5"/>
    </row>
    <row r="81" spans="1:9">
      <c r="A81" s="4">
        <v>24</v>
      </c>
      <c r="B81" s="5">
        <v>5.3</v>
      </c>
      <c r="C81" s="5">
        <v>3.17</v>
      </c>
      <c r="D81" s="5">
        <v>311.9</v>
      </c>
      <c r="E81" s="5">
        <f t="shared" si="0"/>
        <v>127.2</v>
      </c>
      <c r="F81" s="6">
        <f t="shared" si="1"/>
        <v>103.531204188482</v>
      </c>
      <c r="G81" s="6">
        <f t="shared" si="2"/>
        <v>0.813924561230202</v>
      </c>
      <c r="H81" s="6">
        <f t="shared" si="3"/>
        <v>0.59811320754717</v>
      </c>
      <c r="I81" s="5"/>
    </row>
    <row r="82" spans="1:9">
      <c r="A82" s="7">
        <v>24</v>
      </c>
      <c r="B82" s="8">
        <v>6</v>
      </c>
      <c r="C82" s="8">
        <v>4.18</v>
      </c>
      <c r="D82" s="8">
        <v>305.9</v>
      </c>
      <c r="E82" s="8">
        <f t="shared" si="0"/>
        <v>144</v>
      </c>
      <c r="F82" s="9">
        <f t="shared" si="1"/>
        <v>133.891308900524</v>
      </c>
      <c r="G82" s="9">
        <f t="shared" si="2"/>
        <v>0.929800756253636</v>
      </c>
      <c r="H82" s="9">
        <f t="shared" si="3"/>
        <v>0.696666666666667</v>
      </c>
      <c r="I82" s="8"/>
    </row>
    <row r="83" spans="1:9">
      <c r="A83" s="4">
        <v>24</v>
      </c>
      <c r="B83" s="5">
        <v>7.7</v>
      </c>
      <c r="C83" s="5">
        <v>5</v>
      </c>
      <c r="D83" s="5">
        <v>304</v>
      </c>
      <c r="E83" s="5">
        <f t="shared" si="0"/>
        <v>184.8</v>
      </c>
      <c r="F83" s="6">
        <f t="shared" si="1"/>
        <v>159.162303664921</v>
      </c>
      <c r="G83" s="6">
        <f t="shared" si="2"/>
        <v>0.861267876974683</v>
      </c>
      <c r="H83" s="6">
        <f t="shared" si="3"/>
        <v>0.649350649350649</v>
      </c>
      <c r="I83" s="5"/>
    </row>
    <row r="84" spans="1:9">
      <c r="A84" s="13">
        <v>24</v>
      </c>
      <c r="B84" s="14">
        <v>9.2</v>
      </c>
      <c r="C84" s="14">
        <v>5.85</v>
      </c>
      <c r="D84" s="14">
        <v>293.8</v>
      </c>
      <c r="E84" s="14">
        <f t="shared" si="0"/>
        <v>220.8</v>
      </c>
      <c r="F84" s="15">
        <f t="shared" si="1"/>
        <v>179.971727748691</v>
      </c>
      <c r="G84" s="15">
        <f t="shared" si="2"/>
        <v>0.815089346687913</v>
      </c>
      <c r="H84" s="15">
        <f t="shared" si="3"/>
        <v>0.635869565217391</v>
      </c>
      <c r="I84" s="15">
        <f>AVERAGE(H77:H102)</f>
        <v>0.642847814537465</v>
      </c>
    </row>
    <row r="85" spans="1:9">
      <c r="A85" s="4">
        <v>24</v>
      </c>
      <c r="B85" s="5">
        <v>10.7</v>
      </c>
      <c r="C85" s="5">
        <v>7.04</v>
      </c>
      <c r="D85" s="5">
        <v>283.5</v>
      </c>
      <c r="E85" s="5">
        <f t="shared" si="0"/>
        <v>256.8</v>
      </c>
      <c r="F85" s="6">
        <f t="shared" si="1"/>
        <v>208.988481675393</v>
      </c>
      <c r="G85" s="6">
        <f t="shared" si="2"/>
        <v>0.81381807505994</v>
      </c>
      <c r="H85" s="6">
        <f t="shared" si="3"/>
        <v>0.657943925233645</v>
      </c>
      <c r="I85" s="5"/>
    </row>
    <row r="86" spans="1:9">
      <c r="A86" s="4">
        <v>24</v>
      </c>
      <c r="B86" s="5">
        <v>12</v>
      </c>
      <c r="C86" s="5">
        <v>7.82</v>
      </c>
      <c r="D86" s="5">
        <v>274.5</v>
      </c>
      <c r="E86" s="5">
        <f t="shared" si="0"/>
        <v>288</v>
      </c>
      <c r="F86" s="6">
        <f t="shared" si="1"/>
        <v>224.773821989529</v>
      </c>
      <c r="G86" s="6">
        <f t="shared" si="2"/>
        <v>0.780464659685864</v>
      </c>
      <c r="H86" s="6">
        <f t="shared" si="3"/>
        <v>0.651666666666667</v>
      </c>
      <c r="I86" s="5"/>
    </row>
    <row r="87" spans="1:9">
      <c r="A87" s="4">
        <v>24</v>
      </c>
      <c r="B87" s="5">
        <v>13.7</v>
      </c>
      <c r="C87" s="5">
        <v>8.86</v>
      </c>
      <c r="D87" s="5">
        <v>265.6</v>
      </c>
      <c r="E87" s="5">
        <f t="shared" si="0"/>
        <v>328.8</v>
      </c>
      <c r="F87" s="6">
        <f t="shared" si="1"/>
        <v>246.410052356021</v>
      </c>
      <c r="G87" s="6">
        <f t="shared" si="2"/>
        <v>0.749422300352862</v>
      </c>
      <c r="H87" s="6">
        <f t="shared" si="3"/>
        <v>0.646715328467153</v>
      </c>
      <c r="I87" s="5"/>
    </row>
    <row r="88" spans="1:9">
      <c r="A88" s="4">
        <v>24</v>
      </c>
      <c r="B88" s="5">
        <v>13.9</v>
      </c>
      <c r="C88" s="5">
        <v>9.4</v>
      </c>
      <c r="D88" s="5">
        <v>253.6</v>
      </c>
      <c r="E88" s="5">
        <f t="shared" si="0"/>
        <v>333.6</v>
      </c>
      <c r="F88" s="6">
        <f t="shared" si="1"/>
        <v>249.616753926702</v>
      </c>
      <c r="G88" s="6">
        <f t="shared" si="2"/>
        <v>0.748251660451743</v>
      </c>
      <c r="H88" s="6">
        <f t="shared" si="3"/>
        <v>0.676258992805755</v>
      </c>
      <c r="I88" s="5"/>
    </row>
    <row r="89" spans="1:9">
      <c r="A89" s="4">
        <v>24</v>
      </c>
      <c r="B89" s="5">
        <v>15.5</v>
      </c>
      <c r="C89" s="5">
        <v>9.94</v>
      </c>
      <c r="D89" s="5">
        <v>249.4</v>
      </c>
      <c r="E89" s="5">
        <f t="shared" si="0"/>
        <v>372</v>
      </c>
      <c r="F89" s="6">
        <f t="shared" si="1"/>
        <v>259.584921465969</v>
      </c>
      <c r="G89" s="6">
        <f t="shared" si="2"/>
        <v>0.697808928671959</v>
      </c>
      <c r="H89" s="6">
        <f t="shared" si="3"/>
        <v>0.641290322580645</v>
      </c>
      <c r="I89" s="5"/>
    </row>
    <row r="90" spans="1:9">
      <c r="A90" s="4">
        <v>24</v>
      </c>
      <c r="B90" s="5">
        <v>17</v>
      </c>
      <c r="C90" s="5">
        <v>10.81</v>
      </c>
      <c r="D90" s="5">
        <v>238.7</v>
      </c>
      <c r="E90" s="5">
        <f t="shared" si="0"/>
        <v>408</v>
      </c>
      <c r="F90" s="6">
        <f t="shared" si="1"/>
        <v>270.193403141361</v>
      </c>
      <c r="G90" s="6">
        <f t="shared" si="2"/>
        <v>0.662238733189611</v>
      </c>
      <c r="H90" s="6">
        <f t="shared" si="3"/>
        <v>0.635882352941176</v>
      </c>
      <c r="I90" s="5"/>
    </row>
    <row r="91" spans="1:9">
      <c r="A91" s="4">
        <v>24</v>
      </c>
      <c r="B91" s="5">
        <v>17.5</v>
      </c>
      <c r="C91" s="5">
        <v>11.38</v>
      </c>
      <c r="D91" s="5">
        <v>226.7</v>
      </c>
      <c r="E91" s="5">
        <f t="shared" si="0"/>
        <v>420</v>
      </c>
      <c r="F91" s="6">
        <f t="shared" si="1"/>
        <v>270.140942408377</v>
      </c>
      <c r="G91" s="6">
        <f t="shared" si="2"/>
        <v>0.643192720019945</v>
      </c>
      <c r="H91" s="6">
        <f t="shared" si="3"/>
        <v>0.650285714285714</v>
      </c>
      <c r="I91" s="5"/>
    </row>
    <row r="92" spans="1:9">
      <c r="A92" s="4">
        <v>24</v>
      </c>
      <c r="B92" s="5">
        <v>19.4</v>
      </c>
      <c r="C92" s="5">
        <v>12.36</v>
      </c>
      <c r="D92" s="5">
        <v>218.6</v>
      </c>
      <c r="E92" s="5">
        <f t="shared" si="0"/>
        <v>465.6</v>
      </c>
      <c r="F92" s="6">
        <f t="shared" si="1"/>
        <v>282.921047120419</v>
      </c>
      <c r="G92" s="6">
        <f t="shared" si="2"/>
        <v>0.607648297079937</v>
      </c>
      <c r="H92" s="6">
        <f t="shared" si="3"/>
        <v>0.637113402061856</v>
      </c>
      <c r="I92" s="5"/>
    </row>
    <row r="93" spans="1:9">
      <c r="A93" s="4">
        <v>24</v>
      </c>
      <c r="B93" s="5">
        <v>21.8</v>
      </c>
      <c r="C93" s="5">
        <v>13.25</v>
      </c>
      <c r="D93" s="5">
        <v>189.1</v>
      </c>
      <c r="E93" s="5">
        <f t="shared" si="0"/>
        <v>523.2</v>
      </c>
      <c r="F93" s="6">
        <f t="shared" si="1"/>
        <v>262.36387434555</v>
      </c>
      <c r="G93" s="6">
        <f t="shared" si="2"/>
        <v>0.501460004483084</v>
      </c>
      <c r="H93" s="6">
        <f t="shared" si="3"/>
        <v>0.607798165137615</v>
      </c>
      <c r="I93" s="5"/>
    </row>
    <row r="94" spans="1:9">
      <c r="A94" s="4">
        <v>24</v>
      </c>
      <c r="B94" s="5">
        <v>24.1</v>
      </c>
      <c r="C94" s="5">
        <v>13.88</v>
      </c>
      <c r="D94" s="5">
        <v>178.8</v>
      </c>
      <c r="E94" s="5">
        <f t="shared" si="0"/>
        <v>578.4</v>
      </c>
      <c r="F94" s="6">
        <f t="shared" si="1"/>
        <v>259.868481675393</v>
      </c>
      <c r="G94" s="6">
        <f t="shared" si="2"/>
        <v>0.449288522951924</v>
      </c>
      <c r="H94" s="6">
        <f t="shared" si="3"/>
        <v>0.575933609958506</v>
      </c>
      <c r="I94" s="5"/>
    </row>
    <row r="95" spans="1:9">
      <c r="A95" s="4">
        <v>24</v>
      </c>
      <c r="B95" s="5">
        <v>25.4</v>
      </c>
      <c r="C95" s="5">
        <v>14.75</v>
      </c>
      <c r="D95" s="5">
        <v>164</v>
      </c>
      <c r="E95" s="5">
        <f t="shared" si="0"/>
        <v>609.6</v>
      </c>
      <c r="F95" s="6">
        <f t="shared" si="1"/>
        <v>253.298429319372</v>
      </c>
      <c r="G95" s="6">
        <f t="shared" si="2"/>
        <v>0.415515796127578</v>
      </c>
      <c r="H95" s="6">
        <f t="shared" si="3"/>
        <v>0.580708661417323</v>
      </c>
      <c r="I95" s="5"/>
    </row>
    <row r="96" spans="1:9">
      <c r="A96" s="4">
        <v>24</v>
      </c>
      <c r="B96" s="5">
        <v>27.1</v>
      </c>
      <c r="C96" s="5">
        <v>15.13</v>
      </c>
      <c r="D96" s="5">
        <v>150.2</v>
      </c>
      <c r="E96" s="5">
        <f t="shared" si="0"/>
        <v>650.4</v>
      </c>
      <c r="F96" s="6">
        <f t="shared" si="1"/>
        <v>237.960837696335</v>
      </c>
      <c r="G96" s="6">
        <f t="shared" si="2"/>
        <v>0.365868446642582</v>
      </c>
      <c r="H96" s="6">
        <f t="shared" si="3"/>
        <v>0.55830258302583</v>
      </c>
      <c r="I96" s="5"/>
    </row>
    <row r="97" spans="1:9">
      <c r="A97" s="4">
        <v>24</v>
      </c>
      <c r="B97" s="5">
        <v>30.6</v>
      </c>
      <c r="C97" s="5">
        <v>16.09</v>
      </c>
      <c r="D97" s="5">
        <v>131.2</v>
      </c>
      <c r="E97" s="5">
        <f t="shared" si="0"/>
        <v>734.4</v>
      </c>
      <c r="F97" s="6">
        <f t="shared" si="1"/>
        <v>221.047958115183</v>
      </c>
      <c r="G97" s="6">
        <f t="shared" si="2"/>
        <v>0.300991228370347</v>
      </c>
      <c r="H97" s="6">
        <f t="shared" si="3"/>
        <v>0.525816993464052</v>
      </c>
      <c r="I97" s="5"/>
    </row>
    <row r="98" spans="1:9">
      <c r="A98" s="4">
        <v>24</v>
      </c>
      <c r="B98" s="5">
        <v>33.9</v>
      </c>
      <c r="C98" s="5">
        <v>16.88</v>
      </c>
      <c r="D98" s="5">
        <v>119.2</v>
      </c>
      <c r="E98" s="5">
        <f t="shared" si="0"/>
        <v>813.6</v>
      </c>
      <c r="F98" s="6">
        <f t="shared" si="1"/>
        <v>210.690680628272</v>
      </c>
      <c r="G98" s="6">
        <f t="shared" si="2"/>
        <v>0.258961013554907</v>
      </c>
      <c r="H98" s="6">
        <f t="shared" si="3"/>
        <v>0.497935103244838</v>
      </c>
      <c r="I98" s="5"/>
    </row>
    <row r="99" spans="1:9">
      <c r="A99" s="16">
        <v>24</v>
      </c>
      <c r="B99" s="17">
        <v>34.1</v>
      </c>
      <c r="C99" s="17">
        <v>17.15</v>
      </c>
      <c r="D99" s="17">
        <v>111.1</v>
      </c>
      <c r="E99" s="17">
        <f t="shared" si="0"/>
        <v>818.4</v>
      </c>
      <c r="F99" s="18">
        <f t="shared" si="1"/>
        <v>199.514659685864</v>
      </c>
      <c r="G99" s="18">
        <f t="shared" si="2"/>
        <v>0.243786241062883</v>
      </c>
      <c r="H99" s="18">
        <f t="shared" si="3"/>
        <v>0.502932551319648</v>
      </c>
      <c r="I99" s="17"/>
    </row>
    <row r="100" spans="1:9">
      <c r="A100" s="4">
        <v>24</v>
      </c>
      <c r="B100" s="5">
        <v>27</v>
      </c>
      <c r="C100" s="5">
        <v>17.07</v>
      </c>
      <c r="D100" s="5">
        <v>44.9</v>
      </c>
      <c r="E100" s="5">
        <f t="shared" si="0"/>
        <v>648</v>
      </c>
      <c r="F100" s="6">
        <f t="shared" si="1"/>
        <v>80.2558115183246</v>
      </c>
      <c r="G100" s="6">
        <f t="shared" si="2"/>
        <v>0.123851560985069</v>
      </c>
      <c r="H100" s="6">
        <f t="shared" si="3"/>
        <v>0.632222222222222</v>
      </c>
      <c r="I100" s="5"/>
    </row>
    <row r="101" spans="1:9">
      <c r="A101" s="4">
        <v>24</v>
      </c>
      <c r="B101" s="5">
        <v>17.7</v>
      </c>
      <c r="C101" s="5">
        <v>17</v>
      </c>
      <c r="D101" s="5">
        <v>44.9</v>
      </c>
      <c r="E101" s="5">
        <f t="shared" si="0"/>
        <v>424.8</v>
      </c>
      <c r="F101" s="6">
        <f t="shared" si="1"/>
        <v>79.9267015706806</v>
      </c>
      <c r="G101" s="6">
        <f t="shared" si="2"/>
        <v>0.188151369045858</v>
      </c>
      <c r="H101" s="6">
        <f t="shared" si="3"/>
        <v>0.96045197740113</v>
      </c>
      <c r="I101" s="5"/>
    </row>
    <row r="102" spans="1:9">
      <c r="A102" s="4">
        <v>24</v>
      </c>
      <c r="B102" s="5">
        <v>18</v>
      </c>
      <c r="C102" s="5">
        <v>16.84</v>
      </c>
      <c r="D102" s="5">
        <v>0</v>
      </c>
      <c r="E102" s="5">
        <f t="shared" si="0"/>
        <v>432</v>
      </c>
      <c r="F102" s="6">
        <f t="shared" si="1"/>
        <v>0</v>
      </c>
      <c r="G102" s="6">
        <f t="shared" si="2"/>
        <v>0</v>
      </c>
      <c r="H102" s="6">
        <f t="shared" si="3"/>
        <v>0.935555555555556</v>
      </c>
      <c r="I102" s="5"/>
    </row>
    <row r="103" spans="1:9">
      <c r="A103" s="4" t="s">
        <v>181</v>
      </c>
      <c r="B103" s="5"/>
      <c r="C103" s="5"/>
      <c r="D103" s="5"/>
      <c r="E103" s="5"/>
      <c r="F103" s="6"/>
      <c r="G103" s="6"/>
      <c r="H103" s="6"/>
      <c r="I103" s="5"/>
    </row>
    <row r="104" spans="1:9">
      <c r="A104" s="4">
        <v>48</v>
      </c>
      <c r="B104" s="5">
        <v>0.5</v>
      </c>
      <c r="C104" s="5">
        <v>0.07</v>
      </c>
      <c r="D104" s="5">
        <v>363.4</v>
      </c>
      <c r="E104" s="5">
        <f t="shared" ref="E104:E131" si="4">A104*B104</f>
        <v>24</v>
      </c>
      <c r="F104" s="6">
        <f t="shared" ref="F104:F131" si="5">C104*D104/9.55</f>
        <v>2.66366492146597</v>
      </c>
      <c r="G104" s="6">
        <f t="shared" ref="G104:G131" si="6">F104/E104</f>
        <v>0.110986038394415</v>
      </c>
      <c r="H104" s="6">
        <f t="shared" ref="H104:H131" si="7">C104/B104</f>
        <v>0.14</v>
      </c>
      <c r="I104" s="5"/>
    </row>
    <row r="105" spans="1:9">
      <c r="A105" s="4">
        <v>48</v>
      </c>
      <c r="B105" s="5">
        <v>1</v>
      </c>
      <c r="C105" s="5">
        <v>0.98</v>
      </c>
      <c r="D105" s="5">
        <v>352.5</v>
      </c>
      <c r="E105" s="5">
        <f t="shared" si="4"/>
        <v>48</v>
      </c>
      <c r="F105" s="6">
        <f t="shared" si="5"/>
        <v>36.1727748691099</v>
      </c>
      <c r="G105" s="6">
        <f t="shared" si="6"/>
        <v>0.753599476439791</v>
      </c>
      <c r="H105" s="6">
        <f t="shared" si="7"/>
        <v>0.98</v>
      </c>
      <c r="I105" s="5"/>
    </row>
    <row r="106" spans="1:9">
      <c r="A106" s="4">
        <v>48</v>
      </c>
      <c r="B106" s="5">
        <v>1.5</v>
      </c>
      <c r="C106" s="5">
        <v>1.49</v>
      </c>
      <c r="D106" s="5">
        <v>345.7</v>
      </c>
      <c r="E106" s="5">
        <f t="shared" si="4"/>
        <v>72</v>
      </c>
      <c r="F106" s="6">
        <f t="shared" si="5"/>
        <v>53.9364397905759</v>
      </c>
      <c r="G106" s="6">
        <f t="shared" si="6"/>
        <v>0.749117219313554</v>
      </c>
      <c r="H106" s="6">
        <f t="shared" si="7"/>
        <v>0.993333333333333</v>
      </c>
      <c r="I106" s="5"/>
    </row>
    <row r="107" spans="1:9">
      <c r="A107" s="4">
        <v>48</v>
      </c>
      <c r="B107" s="5">
        <v>2</v>
      </c>
      <c r="C107" s="5">
        <v>2.45</v>
      </c>
      <c r="D107" s="5">
        <v>340.2</v>
      </c>
      <c r="E107" s="5">
        <f t="shared" si="4"/>
        <v>96</v>
      </c>
      <c r="F107" s="6">
        <f t="shared" si="5"/>
        <v>87.2764397905759</v>
      </c>
      <c r="G107" s="6">
        <f t="shared" si="6"/>
        <v>0.909129581151832</v>
      </c>
      <c r="H107" s="6">
        <f t="shared" si="7"/>
        <v>1.225</v>
      </c>
      <c r="I107" s="5"/>
    </row>
    <row r="108" spans="1:9">
      <c r="A108" s="4">
        <v>48</v>
      </c>
      <c r="B108" s="5">
        <v>2.5</v>
      </c>
      <c r="C108" s="5">
        <v>3.16</v>
      </c>
      <c r="D108" s="5">
        <v>332.8</v>
      </c>
      <c r="E108" s="5">
        <f t="shared" si="4"/>
        <v>120</v>
      </c>
      <c r="F108" s="6">
        <f t="shared" si="5"/>
        <v>110.120209424084</v>
      </c>
      <c r="G108" s="6">
        <f t="shared" si="6"/>
        <v>0.917668411867365</v>
      </c>
      <c r="H108" s="6">
        <f t="shared" si="7"/>
        <v>1.264</v>
      </c>
      <c r="I108" s="5"/>
    </row>
    <row r="109" spans="1:9">
      <c r="A109" s="4">
        <v>48</v>
      </c>
      <c r="B109" s="5">
        <v>3</v>
      </c>
      <c r="C109" s="5">
        <v>3.93</v>
      </c>
      <c r="D109" s="5">
        <v>325.2</v>
      </c>
      <c r="E109" s="5">
        <f t="shared" si="4"/>
        <v>144</v>
      </c>
      <c r="F109" s="6">
        <f t="shared" si="5"/>
        <v>133.825759162304</v>
      </c>
      <c r="G109" s="6">
        <f t="shared" si="6"/>
        <v>0.92934554973822</v>
      </c>
      <c r="H109" s="6">
        <f t="shared" si="7"/>
        <v>1.31</v>
      </c>
      <c r="I109" s="5"/>
    </row>
    <row r="110" spans="1:9">
      <c r="A110" s="7">
        <v>48</v>
      </c>
      <c r="B110" s="8">
        <v>3.5</v>
      </c>
      <c r="C110" s="8">
        <v>4.73</v>
      </c>
      <c r="D110" s="8">
        <v>317.6</v>
      </c>
      <c r="E110" s="8">
        <f t="shared" si="4"/>
        <v>168</v>
      </c>
      <c r="F110" s="9">
        <f t="shared" si="5"/>
        <v>157.303455497382</v>
      </c>
      <c r="G110" s="9">
        <f t="shared" si="6"/>
        <v>0.936330092246323</v>
      </c>
      <c r="H110" s="9">
        <f t="shared" si="7"/>
        <v>1.35142857142857</v>
      </c>
      <c r="I110" s="8"/>
    </row>
    <row r="111" spans="1:9">
      <c r="A111" s="13">
        <v>48</v>
      </c>
      <c r="B111" s="14">
        <v>4</v>
      </c>
      <c r="C111" s="14">
        <v>5.46</v>
      </c>
      <c r="D111" s="14">
        <v>311.9</v>
      </c>
      <c r="E111" s="14">
        <f t="shared" si="4"/>
        <v>192</v>
      </c>
      <c r="F111" s="15">
        <f t="shared" si="5"/>
        <v>178.321884816754</v>
      </c>
      <c r="G111" s="15">
        <f t="shared" si="6"/>
        <v>0.928759816753927</v>
      </c>
      <c r="H111" s="15">
        <f t="shared" si="7"/>
        <v>1.365</v>
      </c>
      <c r="I111" s="15">
        <f>AVERAGE(H105:H131)</f>
        <v>1.21993964952015</v>
      </c>
    </row>
    <row r="112" spans="1:9">
      <c r="A112" s="4">
        <v>48</v>
      </c>
      <c r="B112" s="5">
        <v>4.5</v>
      </c>
      <c r="C112" s="5">
        <v>6.05</v>
      </c>
      <c r="D112" s="5">
        <v>305.5</v>
      </c>
      <c r="E112" s="5">
        <f t="shared" si="4"/>
        <v>216</v>
      </c>
      <c r="F112" s="6">
        <f t="shared" si="5"/>
        <v>193.53664921466</v>
      </c>
      <c r="G112" s="6">
        <f t="shared" si="6"/>
        <v>0.896003005623424</v>
      </c>
      <c r="H112" s="6">
        <f t="shared" si="7"/>
        <v>1.34444444444444</v>
      </c>
      <c r="I112" s="5"/>
    </row>
    <row r="113" spans="1:9">
      <c r="A113" s="4">
        <v>48</v>
      </c>
      <c r="B113" s="5">
        <v>5</v>
      </c>
      <c r="C113" s="5">
        <v>6.61</v>
      </c>
      <c r="D113" s="5">
        <v>298.6</v>
      </c>
      <c r="E113" s="5">
        <f t="shared" si="4"/>
        <v>240</v>
      </c>
      <c r="F113" s="6">
        <f t="shared" si="5"/>
        <v>206.67497382199</v>
      </c>
      <c r="G113" s="6">
        <f t="shared" si="6"/>
        <v>0.86114572425829</v>
      </c>
      <c r="H113" s="6">
        <f t="shared" si="7"/>
        <v>1.322</v>
      </c>
      <c r="I113" s="5"/>
    </row>
    <row r="114" spans="1:9">
      <c r="A114" s="4">
        <v>48</v>
      </c>
      <c r="B114" s="5">
        <v>5.5</v>
      </c>
      <c r="C114" s="5">
        <v>7.26</v>
      </c>
      <c r="D114" s="5">
        <v>292.9</v>
      </c>
      <c r="E114" s="5">
        <f t="shared" si="4"/>
        <v>264</v>
      </c>
      <c r="F114" s="6">
        <f t="shared" si="5"/>
        <v>222.665340314136</v>
      </c>
      <c r="G114" s="6">
        <f t="shared" si="6"/>
        <v>0.843429319371728</v>
      </c>
      <c r="H114" s="6">
        <f t="shared" si="7"/>
        <v>1.32</v>
      </c>
      <c r="I114" s="5"/>
    </row>
    <row r="115" spans="1:9">
      <c r="A115" s="4">
        <v>48</v>
      </c>
      <c r="B115" s="5">
        <v>6</v>
      </c>
      <c r="C115" s="5">
        <v>7</v>
      </c>
      <c r="D115" s="5">
        <v>286</v>
      </c>
      <c r="E115" s="5">
        <f t="shared" si="4"/>
        <v>288</v>
      </c>
      <c r="F115" s="6">
        <f t="shared" si="5"/>
        <v>209.633507853403</v>
      </c>
      <c r="G115" s="6">
        <f t="shared" si="6"/>
        <v>0.727894124490983</v>
      </c>
      <c r="H115" s="6">
        <f t="shared" si="7"/>
        <v>1.16666666666667</v>
      </c>
      <c r="I115" s="5"/>
    </row>
    <row r="116" spans="1:9">
      <c r="A116" s="4">
        <v>48</v>
      </c>
      <c r="B116" s="5">
        <v>6.5</v>
      </c>
      <c r="C116" s="5">
        <v>8.64</v>
      </c>
      <c r="D116" s="5">
        <v>165.6</v>
      </c>
      <c r="E116" s="5">
        <f t="shared" si="4"/>
        <v>312</v>
      </c>
      <c r="F116" s="6">
        <f t="shared" si="5"/>
        <v>149.820314136126</v>
      </c>
      <c r="G116" s="6">
        <f t="shared" si="6"/>
        <v>0.480193314538864</v>
      </c>
      <c r="H116" s="6">
        <f t="shared" si="7"/>
        <v>1.32923076923077</v>
      </c>
      <c r="I116" s="5"/>
    </row>
    <row r="117" spans="1:9">
      <c r="A117" s="4">
        <v>48</v>
      </c>
      <c r="B117" s="5">
        <v>7</v>
      </c>
      <c r="C117" s="5">
        <v>9.44</v>
      </c>
      <c r="D117" s="5">
        <v>253.6</v>
      </c>
      <c r="E117" s="5">
        <f t="shared" si="4"/>
        <v>336</v>
      </c>
      <c r="F117" s="6">
        <f t="shared" si="5"/>
        <v>250.678952879581</v>
      </c>
      <c r="G117" s="6">
        <f t="shared" si="6"/>
        <v>0.746068312141611</v>
      </c>
      <c r="H117" s="6">
        <f t="shared" si="7"/>
        <v>1.34857142857143</v>
      </c>
      <c r="I117" s="5"/>
    </row>
    <row r="118" spans="1:9">
      <c r="A118" s="4">
        <v>48</v>
      </c>
      <c r="B118" s="5">
        <v>7.6</v>
      </c>
      <c r="C118" s="5">
        <v>10.17</v>
      </c>
      <c r="D118" s="5">
        <v>263.2</v>
      </c>
      <c r="E118" s="5">
        <f t="shared" si="4"/>
        <v>364.8</v>
      </c>
      <c r="F118" s="6">
        <f t="shared" si="5"/>
        <v>280.287329842932</v>
      </c>
      <c r="G118" s="6">
        <f t="shared" si="6"/>
        <v>0.768331496279967</v>
      </c>
      <c r="H118" s="6">
        <f t="shared" si="7"/>
        <v>1.33815789473684</v>
      </c>
      <c r="I118" s="5"/>
    </row>
    <row r="119" spans="1:9">
      <c r="A119" s="4">
        <v>48</v>
      </c>
      <c r="B119" s="5">
        <v>8.5</v>
      </c>
      <c r="C119" s="5">
        <v>11.15</v>
      </c>
      <c r="D119" s="5">
        <v>250.7</v>
      </c>
      <c r="E119" s="5">
        <f t="shared" si="4"/>
        <v>408</v>
      </c>
      <c r="F119" s="6">
        <f t="shared" si="5"/>
        <v>292.702094240838</v>
      </c>
      <c r="G119" s="6">
        <f t="shared" si="6"/>
        <v>0.717407093727543</v>
      </c>
      <c r="H119" s="6">
        <f t="shared" si="7"/>
        <v>1.31176470588235</v>
      </c>
      <c r="I119" s="5"/>
    </row>
    <row r="120" spans="1:9">
      <c r="A120" s="4">
        <v>48</v>
      </c>
      <c r="B120" s="5">
        <v>9.6</v>
      </c>
      <c r="C120" s="5">
        <v>12.34</v>
      </c>
      <c r="D120" s="5">
        <v>238.4</v>
      </c>
      <c r="E120" s="5">
        <f t="shared" si="4"/>
        <v>460.8</v>
      </c>
      <c r="F120" s="6">
        <f t="shared" si="5"/>
        <v>308.047748691099</v>
      </c>
      <c r="G120" s="6">
        <f t="shared" si="6"/>
        <v>0.668506399069226</v>
      </c>
      <c r="H120" s="6">
        <f t="shared" si="7"/>
        <v>1.28541666666667</v>
      </c>
      <c r="I120" s="5"/>
    </row>
    <row r="121" spans="1:9">
      <c r="A121" s="4">
        <v>48</v>
      </c>
      <c r="B121" s="5">
        <v>10.5</v>
      </c>
      <c r="C121" s="5">
        <v>13.33</v>
      </c>
      <c r="D121" s="5">
        <v>227</v>
      </c>
      <c r="E121" s="5">
        <f t="shared" si="4"/>
        <v>504</v>
      </c>
      <c r="F121" s="6">
        <f t="shared" si="5"/>
        <v>316.849214659686</v>
      </c>
      <c r="G121" s="6">
        <f t="shared" si="6"/>
        <v>0.628669076705726</v>
      </c>
      <c r="H121" s="6">
        <f t="shared" si="7"/>
        <v>1.26952380952381</v>
      </c>
      <c r="I121" s="5"/>
    </row>
    <row r="122" spans="1:9">
      <c r="A122" s="4">
        <v>48</v>
      </c>
      <c r="B122" s="5">
        <v>11.1</v>
      </c>
      <c r="C122" s="5">
        <v>13.77</v>
      </c>
      <c r="D122" s="5">
        <v>220.2</v>
      </c>
      <c r="E122" s="5">
        <f t="shared" si="4"/>
        <v>532.8</v>
      </c>
      <c r="F122" s="6">
        <f t="shared" si="5"/>
        <v>317.503036649215</v>
      </c>
      <c r="G122" s="6">
        <f t="shared" si="6"/>
        <v>0.595914107825103</v>
      </c>
      <c r="H122" s="6">
        <f t="shared" si="7"/>
        <v>1.24054054054054</v>
      </c>
      <c r="I122" s="5"/>
    </row>
    <row r="123" spans="1:9">
      <c r="A123" s="4">
        <v>48</v>
      </c>
      <c r="B123" s="5">
        <v>12.3</v>
      </c>
      <c r="C123" s="5">
        <v>14.2</v>
      </c>
      <c r="D123" s="5">
        <v>217.6</v>
      </c>
      <c r="E123" s="5">
        <f t="shared" si="4"/>
        <v>590.4</v>
      </c>
      <c r="F123" s="6">
        <f t="shared" si="5"/>
        <v>323.551832460733</v>
      </c>
      <c r="G123" s="6">
        <f t="shared" si="6"/>
        <v>0.548021396444331</v>
      </c>
      <c r="H123" s="6">
        <f t="shared" si="7"/>
        <v>1.15447154471545</v>
      </c>
      <c r="I123" s="5"/>
    </row>
    <row r="124" spans="1:9">
      <c r="A124" s="4">
        <v>48</v>
      </c>
      <c r="B124" s="5">
        <v>14.8</v>
      </c>
      <c r="C124" s="5">
        <v>15.78</v>
      </c>
      <c r="D124" s="5">
        <v>182.7</v>
      </c>
      <c r="E124" s="5">
        <f t="shared" si="4"/>
        <v>710.4</v>
      </c>
      <c r="F124" s="6">
        <f t="shared" si="5"/>
        <v>301.885445026178</v>
      </c>
      <c r="G124" s="6">
        <f t="shared" si="6"/>
        <v>0.424951358426489</v>
      </c>
      <c r="H124" s="6">
        <f t="shared" si="7"/>
        <v>1.06621621621622</v>
      </c>
      <c r="I124" s="5"/>
    </row>
    <row r="125" spans="1:9">
      <c r="A125" s="4">
        <v>48</v>
      </c>
      <c r="B125" s="5">
        <v>15.3</v>
      </c>
      <c r="C125" s="5">
        <v>16.76</v>
      </c>
      <c r="D125" s="5">
        <v>162.6</v>
      </c>
      <c r="E125" s="5">
        <f t="shared" si="4"/>
        <v>734.4</v>
      </c>
      <c r="F125" s="6">
        <f t="shared" si="5"/>
        <v>285.358743455497</v>
      </c>
      <c r="G125" s="6">
        <f t="shared" si="6"/>
        <v>0.388560380522191</v>
      </c>
      <c r="H125" s="6">
        <f t="shared" si="7"/>
        <v>1.09542483660131</v>
      </c>
      <c r="I125" s="5"/>
    </row>
    <row r="126" spans="1:9">
      <c r="A126" s="4">
        <v>48</v>
      </c>
      <c r="B126" s="5">
        <v>16.8</v>
      </c>
      <c r="C126" s="5">
        <v>17.33</v>
      </c>
      <c r="D126" s="5">
        <v>149</v>
      </c>
      <c r="E126" s="5">
        <f t="shared" si="4"/>
        <v>806.4</v>
      </c>
      <c r="F126" s="6">
        <f t="shared" si="5"/>
        <v>270.384293193717</v>
      </c>
      <c r="G126" s="6">
        <f t="shared" si="6"/>
        <v>0.335297982631098</v>
      </c>
      <c r="H126" s="6">
        <f t="shared" si="7"/>
        <v>1.03154761904762</v>
      </c>
      <c r="I126" s="5"/>
    </row>
    <row r="127" spans="1:9">
      <c r="A127" s="4">
        <v>48</v>
      </c>
      <c r="B127" s="5">
        <v>18.5</v>
      </c>
      <c r="C127" s="5">
        <v>18.04</v>
      </c>
      <c r="D127" s="5">
        <v>130.9</v>
      </c>
      <c r="E127" s="5">
        <f t="shared" si="4"/>
        <v>888</v>
      </c>
      <c r="F127" s="6">
        <f t="shared" si="5"/>
        <v>247.270785340314</v>
      </c>
      <c r="G127" s="6">
        <f t="shared" si="6"/>
        <v>0.278458091599453</v>
      </c>
      <c r="H127" s="6">
        <f t="shared" si="7"/>
        <v>0.975135135135135</v>
      </c>
      <c r="I127" s="5"/>
    </row>
    <row r="128" spans="1:9">
      <c r="A128" s="16">
        <v>48</v>
      </c>
      <c r="B128" s="17">
        <v>19.8</v>
      </c>
      <c r="C128" s="17">
        <v>18.25</v>
      </c>
      <c r="D128" s="17">
        <v>123.5</v>
      </c>
      <c r="E128" s="17">
        <f t="shared" si="4"/>
        <v>950.4</v>
      </c>
      <c r="F128" s="18">
        <f t="shared" si="5"/>
        <v>236.007853403141</v>
      </c>
      <c r="G128" s="18">
        <f t="shared" si="6"/>
        <v>0.248324761577379</v>
      </c>
      <c r="H128" s="18">
        <f t="shared" si="7"/>
        <v>0.921717171717172</v>
      </c>
      <c r="I128" s="17"/>
    </row>
    <row r="129" spans="1:9">
      <c r="A129" s="4">
        <v>48</v>
      </c>
      <c r="B129" s="5">
        <v>16.6</v>
      </c>
      <c r="C129" s="5">
        <v>18.64</v>
      </c>
      <c r="D129" s="5">
        <v>61.3</v>
      </c>
      <c r="E129" s="5">
        <f t="shared" si="4"/>
        <v>796.8</v>
      </c>
      <c r="F129" s="6">
        <f t="shared" si="5"/>
        <v>119.647329842932</v>
      </c>
      <c r="G129" s="6">
        <f t="shared" si="6"/>
        <v>0.150159801509704</v>
      </c>
      <c r="H129" s="6">
        <f t="shared" si="7"/>
        <v>1.12289156626506</v>
      </c>
      <c r="I129" s="5"/>
    </row>
    <row r="130" spans="1:9">
      <c r="A130" s="4">
        <v>48</v>
      </c>
      <c r="B130" s="5">
        <v>12.7</v>
      </c>
      <c r="C130" s="5">
        <v>18.23</v>
      </c>
      <c r="D130" s="5">
        <v>26.9</v>
      </c>
      <c r="E130" s="5">
        <f t="shared" si="4"/>
        <v>609.6</v>
      </c>
      <c r="F130" s="6">
        <f t="shared" si="5"/>
        <v>51.3494240837696</v>
      </c>
      <c r="G130" s="6">
        <f t="shared" si="6"/>
        <v>0.0842346195599896</v>
      </c>
      <c r="H130" s="6">
        <f t="shared" si="7"/>
        <v>1.43543307086614</v>
      </c>
      <c r="I130" s="5"/>
    </row>
    <row r="131" spans="1:9">
      <c r="A131" s="4">
        <v>48</v>
      </c>
      <c r="B131" s="5">
        <v>13.2</v>
      </c>
      <c r="C131" s="5">
        <v>18.09</v>
      </c>
      <c r="D131" s="5">
        <v>0</v>
      </c>
      <c r="E131" s="5">
        <f t="shared" si="4"/>
        <v>633.6</v>
      </c>
      <c r="F131" s="6">
        <f t="shared" si="5"/>
        <v>0</v>
      </c>
      <c r="G131" s="6">
        <f t="shared" si="6"/>
        <v>0</v>
      </c>
      <c r="H131" s="6">
        <f t="shared" si="7"/>
        <v>1.37045454545455</v>
      </c>
      <c r="I131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028" progId="Visio.Drawing.11" r:id="rId3">
          <objectPr defaultSize="0" r:id="rId4">
            <anchor moveWithCells="1" sizeWithCells="1">
              <from>
                <xdr:col>0</xdr:col>
                <xdr:colOff>10160</xdr:colOff>
                <xdr:row>0</xdr:row>
                <xdr:rowOff>28575</xdr:rowOff>
              </from>
              <to>
                <xdr:col>10</xdr:col>
                <xdr:colOff>572135</xdr:colOff>
                <xdr:row>30</xdr:row>
                <xdr:rowOff>70485</xdr:rowOff>
              </to>
            </anchor>
          </objectPr>
        </oleObject>
      </mc:Choice>
      <mc:Fallback>
        <oleObject shapeId="1028" progId="Visio.Drawing.11" r:id="rId3"/>
      </mc:Fallback>
    </mc:AlternateContent>
    <mc:AlternateContent xmlns:mc="http://schemas.openxmlformats.org/markup-compatibility/2006">
      <mc:Choice Requires="x14">
        <oleObject shapeId="1029" progId="Visio.Drawing.11" r:id="rId5">
          <objectPr defaultSize="0" r:id="rId6">
            <anchor moveWithCells="1" sizeWithCells="1">
              <from>
                <xdr:col>0</xdr:col>
                <xdr:colOff>9525</xdr:colOff>
                <xdr:row>32</xdr:row>
                <xdr:rowOff>119380</xdr:rowOff>
              </from>
              <to>
                <xdr:col>11</xdr:col>
                <xdr:colOff>132715</xdr:colOff>
                <xdr:row>63</xdr:row>
                <xdr:rowOff>154940</xdr:rowOff>
              </to>
            </anchor>
          </objectPr>
        </oleObject>
      </mc:Choice>
      <mc:Fallback>
        <oleObject shapeId="1029" progId="Visio.Drawing.11" r:id="rId5"/>
      </mc:Fallback>
    </mc:AlternateContent>
  </oleObjec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70" zoomScaleNormal="70" workbookViewId="0">
      <selection activeCell="Q20" sqref="Q20"/>
    </sheetView>
  </sheetViews>
  <sheetFormatPr defaultColWidth="9" defaultRowHeight="14.25"/>
  <sheetData/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9697" progId="Visio.Drawing.11" r:id="rId3">
          <objectPr defaultSize="0" r:id="rId4">
            <anchor moveWithCells="1" sizeWithCells="1">
              <from>
                <xdr:col>0</xdr:col>
                <xdr:colOff>635</xdr:colOff>
                <xdr:row>0</xdr:row>
                <xdr:rowOff>635</xdr:rowOff>
              </from>
              <to>
                <xdr:col>11</xdr:col>
                <xdr:colOff>593090</xdr:colOff>
                <xdr:row>35</xdr:row>
                <xdr:rowOff>104140</xdr:rowOff>
              </to>
            </anchor>
          </objectPr>
        </oleObject>
      </mc:Choice>
      <mc:Fallback>
        <oleObject shapeId="29697" progId="Visio.Drawing.11" r:id="rId3"/>
      </mc:Fallback>
    </mc:AlternateContent>
  </oleObjec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M37"/>
  <sheetViews>
    <sheetView zoomScale="85" zoomScaleNormal="85" topLeftCell="A23" workbookViewId="0">
      <selection activeCell="P46" sqref="P46"/>
    </sheetView>
  </sheetViews>
  <sheetFormatPr defaultColWidth="9" defaultRowHeight="14.25"/>
  <sheetData>
    <row r="37" spans="13:13">
      <c r="M37" t="s">
        <v>182</v>
      </c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8194" progId="Visio.Drawing.11" r:id="rId3">
          <objectPr defaultSize="0" r:id="rId4">
            <anchor moveWithCells="1" sizeWithCells="1">
              <from>
                <xdr:col>0</xdr:col>
                <xdr:colOff>26670</xdr:colOff>
                <xdr:row>0</xdr:row>
                <xdr:rowOff>38735</xdr:rowOff>
              </from>
              <to>
                <xdr:col>12</xdr:col>
                <xdr:colOff>143510</xdr:colOff>
                <xdr:row>35</xdr:row>
                <xdr:rowOff>167005</xdr:rowOff>
              </to>
            </anchor>
          </objectPr>
        </oleObject>
      </mc:Choice>
      <mc:Fallback>
        <oleObject shapeId="8194" progId="Visio.Drawing.11" r:id="rId3"/>
      </mc:Fallback>
    </mc:AlternateContent>
  </oleObjec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3" sqref="M33"/>
    </sheetView>
  </sheetViews>
  <sheetFormatPr defaultColWidth="9" defaultRowHeight="14.25"/>
  <sheetData/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5121" progId="Visio.Drawing.11" r:id="rId3">
          <objectPr defaultSize="0" r:id="rId4">
            <anchor moveWithCells="1" sizeWithCells="1">
              <from>
                <xdr:col>0</xdr:col>
                <xdr:colOff>635</xdr:colOff>
                <xdr:row>0</xdr:row>
                <xdr:rowOff>19050</xdr:rowOff>
              </from>
              <to>
                <xdr:col>10</xdr:col>
                <xdr:colOff>132715</xdr:colOff>
                <xdr:row>24</xdr:row>
                <xdr:rowOff>17145</xdr:rowOff>
              </to>
            </anchor>
          </objectPr>
        </oleObject>
      </mc:Choice>
      <mc:Fallback>
        <oleObject shapeId="5121" progId="Visio.Drawing.11" r:id="rId3"/>
      </mc:Fallback>
    </mc:AlternateContent>
  </oleObjec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workbookViewId="0">
      <selection activeCell="A1" sqref="A1:H1"/>
    </sheetView>
  </sheetViews>
  <sheetFormatPr defaultColWidth="9" defaultRowHeight="14.25"/>
  <sheetData>
    <row r="1" spans="1:8">
      <c r="A1" s="1" t="s">
        <v>154</v>
      </c>
      <c r="B1" s="2" t="s">
        <v>155</v>
      </c>
      <c r="C1" s="2" t="s">
        <v>156</v>
      </c>
      <c r="D1" s="2" t="s">
        <v>157</v>
      </c>
      <c r="E1" s="2" t="s">
        <v>158</v>
      </c>
      <c r="F1" s="3" t="s">
        <v>159</v>
      </c>
      <c r="G1" s="3" t="s">
        <v>160</v>
      </c>
      <c r="H1" s="3" t="s">
        <v>161</v>
      </c>
    </row>
    <row r="2" spans="1:9">
      <c r="A2" s="4" t="s">
        <v>183</v>
      </c>
      <c r="B2" s="5"/>
      <c r="C2" s="5"/>
      <c r="D2" s="5"/>
      <c r="E2" s="5"/>
      <c r="F2" s="6"/>
      <c r="G2" s="6"/>
      <c r="H2" s="6"/>
      <c r="I2" s="5"/>
    </row>
    <row r="3" spans="1:9">
      <c r="A3" s="4">
        <v>36</v>
      </c>
      <c r="B3" s="5">
        <v>0.5</v>
      </c>
      <c r="C3" s="5">
        <v>0.8</v>
      </c>
      <c r="D3" s="5">
        <v>40.6</v>
      </c>
      <c r="E3" s="5">
        <f t="shared" ref="E3:E26" si="0">A3*B3</f>
        <v>18</v>
      </c>
      <c r="F3" s="6">
        <f t="shared" ref="F3:F26" si="1">C3*D3/9.55</f>
        <v>3.40104712041885</v>
      </c>
      <c r="G3" s="6">
        <f t="shared" ref="G3:G26" si="2">F3/E3</f>
        <v>0.188947062245492</v>
      </c>
      <c r="H3" s="6">
        <f t="shared" ref="H3:H26" si="3">C3/B3</f>
        <v>1.6</v>
      </c>
      <c r="I3" s="5"/>
    </row>
    <row r="4" spans="1:9">
      <c r="A4" s="4">
        <v>36</v>
      </c>
      <c r="B4" s="5">
        <v>0.6</v>
      </c>
      <c r="C4" s="5">
        <v>2.3</v>
      </c>
      <c r="D4" s="5">
        <v>36.5</v>
      </c>
      <c r="E4" s="5">
        <f t="shared" si="0"/>
        <v>21.6</v>
      </c>
      <c r="F4" s="6">
        <f t="shared" si="1"/>
        <v>8.79057591623036</v>
      </c>
      <c r="G4" s="6">
        <f t="shared" si="2"/>
        <v>0.406971107232887</v>
      </c>
      <c r="H4" s="6">
        <f t="shared" si="3"/>
        <v>3.83333333333333</v>
      </c>
      <c r="I4" s="5"/>
    </row>
    <row r="5" spans="1:9">
      <c r="A5" s="4">
        <v>36</v>
      </c>
      <c r="B5" s="5">
        <v>0.8</v>
      </c>
      <c r="C5" s="5">
        <v>4.8</v>
      </c>
      <c r="D5" s="5">
        <v>33.7</v>
      </c>
      <c r="E5" s="5">
        <f t="shared" si="0"/>
        <v>28.8</v>
      </c>
      <c r="F5" s="6">
        <f t="shared" si="1"/>
        <v>16.938219895288</v>
      </c>
      <c r="G5" s="6">
        <f t="shared" si="2"/>
        <v>0.588132635253054</v>
      </c>
      <c r="H5" s="6">
        <f t="shared" si="3"/>
        <v>6</v>
      </c>
      <c r="I5" s="5"/>
    </row>
    <row r="6" spans="1:9">
      <c r="A6" s="4">
        <v>36</v>
      </c>
      <c r="B6" s="5">
        <v>1.1</v>
      </c>
      <c r="C6" s="5">
        <v>8.2</v>
      </c>
      <c r="D6" s="5">
        <v>37.4</v>
      </c>
      <c r="E6" s="5">
        <f t="shared" si="0"/>
        <v>39.6</v>
      </c>
      <c r="F6" s="6">
        <f t="shared" si="1"/>
        <v>32.1130890052356</v>
      </c>
      <c r="G6" s="6">
        <f t="shared" si="2"/>
        <v>0.810936591041303</v>
      </c>
      <c r="H6" s="6">
        <f t="shared" si="3"/>
        <v>7.45454545454545</v>
      </c>
      <c r="I6" s="5"/>
    </row>
    <row r="7" spans="1:9">
      <c r="A7" s="4">
        <v>36</v>
      </c>
      <c r="B7" s="5">
        <v>1.4</v>
      </c>
      <c r="C7" s="5">
        <v>11.8</v>
      </c>
      <c r="D7" s="5">
        <v>36.2</v>
      </c>
      <c r="E7" s="5">
        <f t="shared" si="0"/>
        <v>50.4</v>
      </c>
      <c r="F7" s="6">
        <f t="shared" si="1"/>
        <v>44.7287958115183</v>
      </c>
      <c r="G7" s="6">
        <f t="shared" si="2"/>
        <v>0.887476107371395</v>
      </c>
      <c r="H7" s="6">
        <f t="shared" si="3"/>
        <v>8.42857142857143</v>
      </c>
      <c r="I7" s="5"/>
    </row>
    <row r="8" spans="1:9">
      <c r="A8" s="4">
        <v>36</v>
      </c>
      <c r="B8" s="5">
        <v>1.9</v>
      </c>
      <c r="C8" s="5">
        <v>16</v>
      </c>
      <c r="D8" s="5">
        <v>33.4</v>
      </c>
      <c r="E8" s="5">
        <f t="shared" si="0"/>
        <v>68.4</v>
      </c>
      <c r="F8" s="6">
        <f t="shared" si="1"/>
        <v>55.9581151832461</v>
      </c>
      <c r="G8" s="6">
        <f t="shared" si="2"/>
        <v>0.818101099170264</v>
      </c>
      <c r="H8" s="6">
        <f t="shared" si="3"/>
        <v>8.42105263157895</v>
      </c>
      <c r="I8" s="5"/>
    </row>
    <row r="9" spans="1:9">
      <c r="A9" s="4">
        <v>36</v>
      </c>
      <c r="B9" s="5">
        <v>2.6</v>
      </c>
      <c r="C9" s="5">
        <v>23.2</v>
      </c>
      <c r="D9" s="5">
        <v>32.8</v>
      </c>
      <c r="E9" s="5">
        <f t="shared" si="0"/>
        <v>93.6</v>
      </c>
      <c r="F9" s="6">
        <f t="shared" si="1"/>
        <v>79.6816753926701</v>
      </c>
      <c r="G9" s="6">
        <f t="shared" si="2"/>
        <v>0.85129995077639</v>
      </c>
      <c r="H9" s="6">
        <f t="shared" si="3"/>
        <v>8.92307692307692</v>
      </c>
      <c r="I9" s="5"/>
    </row>
    <row r="10" spans="1:9">
      <c r="A10" s="7">
        <v>36</v>
      </c>
      <c r="B10" s="8">
        <v>3.2</v>
      </c>
      <c r="C10" s="8">
        <v>30.3</v>
      </c>
      <c r="D10" s="8">
        <v>33</v>
      </c>
      <c r="E10" s="8">
        <f t="shared" si="0"/>
        <v>115.2</v>
      </c>
      <c r="F10" s="9">
        <f t="shared" si="1"/>
        <v>104.701570680628</v>
      </c>
      <c r="G10" s="9">
        <f t="shared" si="2"/>
        <v>0.90886780104712</v>
      </c>
      <c r="H10" s="9">
        <f t="shared" si="3"/>
        <v>9.46875</v>
      </c>
      <c r="I10" s="5"/>
    </row>
    <row r="11" spans="1:9">
      <c r="A11" s="4">
        <v>36</v>
      </c>
      <c r="B11" s="5">
        <v>3.8</v>
      </c>
      <c r="C11" s="5">
        <v>35.7</v>
      </c>
      <c r="D11" s="5">
        <v>31.4</v>
      </c>
      <c r="E11" s="5">
        <f t="shared" si="0"/>
        <v>136.8</v>
      </c>
      <c r="F11" s="6">
        <f t="shared" si="1"/>
        <v>117.380104712042</v>
      </c>
      <c r="G11" s="6">
        <f t="shared" si="2"/>
        <v>0.858041701111417</v>
      </c>
      <c r="H11" s="6">
        <f t="shared" si="3"/>
        <v>9.39473684210526</v>
      </c>
      <c r="I11" s="5"/>
    </row>
    <row r="12" spans="1:9">
      <c r="A12" s="4">
        <v>36</v>
      </c>
      <c r="B12" s="5">
        <v>4.4</v>
      </c>
      <c r="C12" s="5">
        <v>42.2</v>
      </c>
      <c r="D12" s="5">
        <v>29.4</v>
      </c>
      <c r="E12" s="5">
        <f t="shared" si="0"/>
        <v>158.4</v>
      </c>
      <c r="F12" s="6">
        <f t="shared" si="1"/>
        <v>129.914136125654</v>
      </c>
      <c r="G12" s="6">
        <f t="shared" si="2"/>
        <v>0.820165000793273</v>
      </c>
      <c r="H12" s="6">
        <f t="shared" si="3"/>
        <v>9.59090909090909</v>
      </c>
      <c r="I12" s="5"/>
    </row>
    <row r="13" spans="1:9">
      <c r="A13" s="13">
        <v>36</v>
      </c>
      <c r="B13" s="14">
        <v>5.3</v>
      </c>
      <c r="C13" s="14">
        <v>45</v>
      </c>
      <c r="D13" s="14">
        <v>32</v>
      </c>
      <c r="E13" s="14">
        <f t="shared" si="0"/>
        <v>190.8</v>
      </c>
      <c r="F13" s="15">
        <f t="shared" si="1"/>
        <v>150.785340314136</v>
      </c>
      <c r="G13" s="15">
        <f t="shared" si="2"/>
        <v>0.790279561394843</v>
      </c>
      <c r="H13" s="15">
        <f t="shared" si="3"/>
        <v>8.49056603773585</v>
      </c>
      <c r="I13" s="15">
        <f>AVERAGE(H4:H26)</f>
        <v>8.14075011506809</v>
      </c>
    </row>
    <row r="14" spans="1:9">
      <c r="A14" s="4">
        <v>36</v>
      </c>
      <c r="B14" s="5">
        <v>5.7</v>
      </c>
      <c r="C14" s="5">
        <v>54.1</v>
      </c>
      <c r="D14" s="5">
        <v>31</v>
      </c>
      <c r="E14" s="5">
        <f t="shared" si="0"/>
        <v>205.2</v>
      </c>
      <c r="F14" s="6">
        <f t="shared" si="1"/>
        <v>175.612565445026</v>
      </c>
      <c r="G14" s="6">
        <f t="shared" si="2"/>
        <v>0.855811722441648</v>
      </c>
      <c r="H14" s="6">
        <f t="shared" si="3"/>
        <v>9.49122807017544</v>
      </c>
      <c r="I14" s="5"/>
    </row>
    <row r="15" spans="1:9">
      <c r="A15" s="4">
        <v>36</v>
      </c>
      <c r="B15" s="5">
        <v>6.5</v>
      </c>
      <c r="C15" s="5">
        <v>61.3</v>
      </c>
      <c r="D15" s="5">
        <v>28.2</v>
      </c>
      <c r="E15" s="5">
        <f t="shared" si="0"/>
        <v>234</v>
      </c>
      <c r="F15" s="6">
        <f t="shared" si="1"/>
        <v>181.011518324607</v>
      </c>
      <c r="G15" s="6">
        <f t="shared" si="2"/>
        <v>0.773553497113706</v>
      </c>
      <c r="H15" s="6">
        <f t="shared" si="3"/>
        <v>9.43076923076923</v>
      </c>
      <c r="I15" s="5"/>
    </row>
    <row r="16" spans="1:9">
      <c r="A16" s="4">
        <v>36</v>
      </c>
      <c r="B16" s="5">
        <v>7.2</v>
      </c>
      <c r="C16" s="5">
        <v>66.9</v>
      </c>
      <c r="D16" s="5">
        <v>27.7</v>
      </c>
      <c r="E16" s="5">
        <f t="shared" si="0"/>
        <v>259.2</v>
      </c>
      <c r="F16" s="6">
        <f t="shared" si="1"/>
        <v>194.04502617801</v>
      </c>
      <c r="G16" s="6">
        <f t="shared" si="2"/>
        <v>0.748630502229979</v>
      </c>
      <c r="H16" s="6">
        <f t="shared" si="3"/>
        <v>9.29166666666667</v>
      </c>
      <c r="I16" s="5"/>
    </row>
    <row r="17" spans="1:9">
      <c r="A17" s="4">
        <v>36</v>
      </c>
      <c r="B17" s="5">
        <v>7.8</v>
      </c>
      <c r="C17" s="5">
        <v>72.4</v>
      </c>
      <c r="D17" s="5">
        <v>26.1</v>
      </c>
      <c r="E17" s="5">
        <f t="shared" si="0"/>
        <v>280.8</v>
      </c>
      <c r="F17" s="6">
        <f t="shared" si="1"/>
        <v>197.868062827225</v>
      </c>
      <c r="G17" s="6">
        <f t="shared" si="2"/>
        <v>0.704658343401799</v>
      </c>
      <c r="H17" s="6">
        <f t="shared" si="3"/>
        <v>9.28205128205128</v>
      </c>
      <c r="I17" s="5"/>
    </row>
    <row r="18" spans="1:9">
      <c r="A18" s="4">
        <v>36</v>
      </c>
      <c r="B18" s="5">
        <v>8.8</v>
      </c>
      <c r="C18" s="5">
        <v>80.3</v>
      </c>
      <c r="D18" s="5">
        <v>25.6</v>
      </c>
      <c r="E18" s="5">
        <f t="shared" si="0"/>
        <v>316.8</v>
      </c>
      <c r="F18" s="6">
        <f t="shared" si="1"/>
        <v>215.25445026178</v>
      </c>
      <c r="G18" s="6">
        <f t="shared" si="2"/>
        <v>0.679464805119255</v>
      </c>
      <c r="H18" s="6">
        <f t="shared" si="3"/>
        <v>9.125</v>
      </c>
      <c r="I18" s="5"/>
    </row>
    <row r="19" spans="1:9">
      <c r="A19" s="4">
        <v>36</v>
      </c>
      <c r="B19" s="5">
        <v>9.6</v>
      </c>
      <c r="C19" s="5">
        <v>86.4</v>
      </c>
      <c r="D19" s="5">
        <v>23.9</v>
      </c>
      <c r="E19" s="5">
        <f t="shared" si="0"/>
        <v>345.6</v>
      </c>
      <c r="F19" s="6">
        <f t="shared" si="1"/>
        <v>216.226178010471</v>
      </c>
      <c r="G19" s="6">
        <f t="shared" si="2"/>
        <v>0.62565445026178</v>
      </c>
      <c r="H19" s="6">
        <f t="shared" si="3"/>
        <v>9</v>
      </c>
      <c r="I19" s="5"/>
    </row>
    <row r="20" spans="1:9">
      <c r="A20" s="4">
        <v>36</v>
      </c>
      <c r="B20" s="5">
        <v>10.3</v>
      </c>
      <c r="C20" s="5">
        <v>92</v>
      </c>
      <c r="D20" s="5">
        <v>22.6</v>
      </c>
      <c r="E20" s="5">
        <f t="shared" si="0"/>
        <v>370.8</v>
      </c>
      <c r="F20" s="6">
        <f t="shared" si="1"/>
        <v>217.717277486911</v>
      </c>
      <c r="G20" s="6">
        <f t="shared" si="2"/>
        <v>0.587155548778077</v>
      </c>
      <c r="H20" s="6">
        <f t="shared" si="3"/>
        <v>8.93203883495146</v>
      </c>
      <c r="I20" s="5"/>
    </row>
    <row r="21" spans="1:9">
      <c r="A21" s="4">
        <v>36</v>
      </c>
      <c r="B21" s="5">
        <v>11.7</v>
      </c>
      <c r="C21" s="5">
        <v>99.3</v>
      </c>
      <c r="D21" s="5">
        <v>20.4</v>
      </c>
      <c r="E21" s="5">
        <f t="shared" si="0"/>
        <v>421.2</v>
      </c>
      <c r="F21" s="6">
        <f t="shared" si="1"/>
        <v>212.117277486911</v>
      </c>
      <c r="G21" s="6">
        <f t="shared" si="2"/>
        <v>0.503602273235781</v>
      </c>
      <c r="H21" s="6">
        <f t="shared" si="3"/>
        <v>8.48717948717949</v>
      </c>
      <c r="I21" s="5"/>
    </row>
    <row r="22" spans="1:9">
      <c r="A22" s="4">
        <v>36</v>
      </c>
      <c r="B22" s="5">
        <v>13.9</v>
      </c>
      <c r="C22" s="5">
        <v>103.8</v>
      </c>
      <c r="D22" s="5">
        <v>18.8</v>
      </c>
      <c r="E22" s="5">
        <f t="shared" si="0"/>
        <v>500.4</v>
      </c>
      <c r="F22" s="6">
        <f t="shared" si="1"/>
        <v>204.339267015707</v>
      </c>
      <c r="G22" s="6">
        <f t="shared" si="2"/>
        <v>0.408351852549374</v>
      </c>
      <c r="H22" s="6">
        <f t="shared" si="3"/>
        <v>7.46762589928058</v>
      </c>
      <c r="I22" s="5"/>
    </row>
    <row r="23" spans="1:9">
      <c r="A23" s="4">
        <v>36</v>
      </c>
      <c r="B23" s="5">
        <v>14.8</v>
      </c>
      <c r="C23" s="5">
        <v>109.4</v>
      </c>
      <c r="D23" s="5">
        <v>17.1</v>
      </c>
      <c r="E23" s="5">
        <f t="shared" si="0"/>
        <v>532.8</v>
      </c>
      <c r="F23" s="6">
        <f t="shared" si="1"/>
        <v>195.889005235602</v>
      </c>
      <c r="G23" s="6">
        <f t="shared" si="2"/>
        <v>0.367659544361115</v>
      </c>
      <c r="H23" s="6">
        <f t="shared" si="3"/>
        <v>7.39189189189189</v>
      </c>
      <c r="I23" s="5"/>
    </row>
    <row r="24" spans="1:9">
      <c r="A24" s="4">
        <v>36</v>
      </c>
      <c r="B24" s="5">
        <v>17.1</v>
      </c>
      <c r="C24" s="5">
        <v>117.6</v>
      </c>
      <c r="D24" s="5">
        <v>13.6</v>
      </c>
      <c r="E24" s="5">
        <f t="shared" si="0"/>
        <v>615.6</v>
      </c>
      <c r="F24" s="6">
        <f t="shared" si="1"/>
        <v>167.4722513089</v>
      </c>
      <c r="G24" s="6">
        <f t="shared" si="2"/>
        <v>0.272047191859812</v>
      </c>
      <c r="H24" s="6">
        <f t="shared" si="3"/>
        <v>6.87719298245614</v>
      </c>
      <c r="I24" s="5"/>
    </row>
    <row r="25" spans="1:9">
      <c r="A25" s="4">
        <v>36</v>
      </c>
      <c r="B25" s="5">
        <v>20.2</v>
      </c>
      <c r="C25" s="5">
        <v>124.4</v>
      </c>
      <c r="D25" s="5">
        <v>11</v>
      </c>
      <c r="E25" s="5">
        <f t="shared" si="0"/>
        <v>727.2</v>
      </c>
      <c r="F25" s="6">
        <f t="shared" si="1"/>
        <v>143.287958115183</v>
      </c>
      <c r="G25" s="6">
        <f t="shared" si="2"/>
        <v>0.197040646473024</v>
      </c>
      <c r="H25" s="6">
        <f t="shared" si="3"/>
        <v>6.15841584158416</v>
      </c>
      <c r="I25" s="5"/>
    </row>
    <row r="26" spans="1:9">
      <c r="A26" s="16">
        <v>36</v>
      </c>
      <c r="B26" s="17">
        <v>20.9</v>
      </c>
      <c r="C26" s="17">
        <v>131.6</v>
      </c>
      <c r="D26" s="17">
        <v>0</v>
      </c>
      <c r="E26" s="5">
        <f t="shared" si="0"/>
        <v>752.4</v>
      </c>
      <c r="F26" s="6">
        <f t="shared" si="1"/>
        <v>0</v>
      </c>
      <c r="G26" s="6">
        <f t="shared" si="2"/>
        <v>0</v>
      </c>
      <c r="H26" s="6">
        <f t="shared" si="3"/>
        <v>6.29665071770335</v>
      </c>
      <c r="I26" s="5"/>
    </row>
  </sheetData>
  <pageMargins left="0.75" right="0.75" top="1" bottom="1" header="0.5" footer="0.5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1:I131"/>
  <sheetViews>
    <sheetView zoomScale="70" zoomScaleNormal="70" topLeftCell="A41" workbookViewId="0">
      <selection activeCell="I43" sqref="I43"/>
    </sheetView>
  </sheetViews>
  <sheetFormatPr defaultColWidth="9" defaultRowHeight="14.25"/>
  <sheetData>
    <row r="41" spans="1:8">
      <c r="A41" s="1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3" t="s">
        <v>159</v>
      </c>
      <c r="G41" s="3" t="s">
        <v>160</v>
      </c>
      <c r="H41" s="3" t="s">
        <v>161</v>
      </c>
    </row>
    <row r="42" spans="1:9">
      <c r="A42" s="4" t="s">
        <v>184</v>
      </c>
      <c r="B42" s="5"/>
      <c r="C42" s="5"/>
      <c r="D42" s="5"/>
      <c r="E42" s="5"/>
      <c r="F42" s="6"/>
      <c r="G42" s="6"/>
      <c r="H42" s="6"/>
      <c r="I42" s="5"/>
    </row>
    <row r="43" spans="1:9">
      <c r="A43" s="4">
        <v>24</v>
      </c>
      <c r="B43" s="5">
        <v>0.6</v>
      </c>
      <c r="C43" s="5">
        <v>0.1</v>
      </c>
      <c r="D43" s="5">
        <v>213</v>
      </c>
      <c r="E43" s="5">
        <f t="shared" ref="E43:E63" si="0">A43*B43</f>
        <v>14.4</v>
      </c>
      <c r="F43" s="6">
        <f t="shared" ref="F43:F63" si="1">C43*D43/9.55</f>
        <v>2.2303664921466</v>
      </c>
      <c r="G43" s="6">
        <f t="shared" ref="G43:G62" si="2">F43/E43</f>
        <v>0.154886561954625</v>
      </c>
      <c r="H43" s="6">
        <f t="shared" ref="H43:H63" si="3">C43/B43</f>
        <v>0.166666666666667</v>
      </c>
      <c r="I43" s="5"/>
    </row>
    <row r="44" spans="1:9">
      <c r="A44" s="4">
        <v>24</v>
      </c>
      <c r="B44" s="5">
        <v>1.5</v>
      </c>
      <c r="C44" s="5">
        <v>1.1</v>
      </c>
      <c r="D44" s="5">
        <v>207</v>
      </c>
      <c r="E44" s="5">
        <f t="shared" si="0"/>
        <v>36</v>
      </c>
      <c r="F44" s="6">
        <f t="shared" si="1"/>
        <v>23.8429319371728</v>
      </c>
      <c r="G44" s="6">
        <f t="shared" si="2"/>
        <v>0.662303664921466</v>
      </c>
      <c r="H44" s="6">
        <f t="shared" si="3"/>
        <v>0.733333333333333</v>
      </c>
      <c r="I44" s="5"/>
    </row>
    <row r="45" spans="1:9">
      <c r="A45" s="4">
        <v>24</v>
      </c>
      <c r="B45" s="5">
        <v>2.3</v>
      </c>
      <c r="C45" s="5">
        <v>1.9</v>
      </c>
      <c r="D45" s="5">
        <v>204</v>
      </c>
      <c r="E45" s="5">
        <f t="shared" si="0"/>
        <v>55.2</v>
      </c>
      <c r="F45" s="6">
        <f t="shared" si="1"/>
        <v>40.586387434555</v>
      </c>
      <c r="G45" s="6">
        <f t="shared" si="2"/>
        <v>0.735260641930344</v>
      </c>
      <c r="H45" s="6">
        <f t="shared" si="3"/>
        <v>0.826086956521739</v>
      </c>
      <c r="I45" s="5"/>
    </row>
    <row r="46" spans="1:9">
      <c r="A46" s="4">
        <v>24</v>
      </c>
      <c r="B46" s="5">
        <v>3.1</v>
      </c>
      <c r="C46" s="5">
        <v>2.9</v>
      </c>
      <c r="D46" s="5">
        <v>199</v>
      </c>
      <c r="E46" s="5">
        <f t="shared" si="0"/>
        <v>74.4</v>
      </c>
      <c r="F46" s="6">
        <f t="shared" si="1"/>
        <v>60.4293193717277</v>
      </c>
      <c r="G46" s="6">
        <f t="shared" si="2"/>
        <v>0.812222034566233</v>
      </c>
      <c r="H46" s="6">
        <f t="shared" si="3"/>
        <v>0.935483870967742</v>
      </c>
      <c r="I46" s="5"/>
    </row>
    <row r="47" spans="1:9">
      <c r="A47" s="4">
        <v>24</v>
      </c>
      <c r="B47" s="5">
        <v>4</v>
      </c>
      <c r="C47" s="5">
        <v>3.9</v>
      </c>
      <c r="D47" s="5">
        <v>193</v>
      </c>
      <c r="E47" s="5">
        <f t="shared" si="0"/>
        <v>96</v>
      </c>
      <c r="F47" s="6">
        <f t="shared" si="1"/>
        <v>78.8167539267016</v>
      </c>
      <c r="G47" s="6">
        <f t="shared" si="2"/>
        <v>0.821007853403141</v>
      </c>
      <c r="H47" s="6">
        <f t="shared" si="3"/>
        <v>0.975</v>
      </c>
      <c r="I47" s="5"/>
    </row>
    <row r="48" spans="1:9">
      <c r="A48" s="4">
        <v>24</v>
      </c>
      <c r="B48" s="5">
        <v>5.3</v>
      </c>
      <c r="C48" s="5">
        <v>5.2</v>
      </c>
      <c r="D48" s="5">
        <v>188</v>
      </c>
      <c r="E48" s="5">
        <f t="shared" si="0"/>
        <v>127.2</v>
      </c>
      <c r="F48" s="6">
        <f t="shared" si="1"/>
        <v>102.366492146597</v>
      </c>
      <c r="G48" s="6">
        <f t="shared" si="2"/>
        <v>0.804768020020416</v>
      </c>
      <c r="H48" s="6">
        <f t="shared" si="3"/>
        <v>0.981132075471698</v>
      </c>
      <c r="I48" s="5"/>
    </row>
    <row r="49" spans="1:9">
      <c r="A49" s="4">
        <v>24</v>
      </c>
      <c r="B49" s="5">
        <v>6.6</v>
      </c>
      <c r="C49" s="5">
        <v>6.6</v>
      </c>
      <c r="D49" s="5">
        <v>184</v>
      </c>
      <c r="E49" s="5">
        <f t="shared" si="0"/>
        <v>158.4</v>
      </c>
      <c r="F49" s="6">
        <f t="shared" si="1"/>
        <v>127.162303664921</v>
      </c>
      <c r="G49" s="6">
        <f t="shared" si="2"/>
        <v>0.802792321116928</v>
      </c>
      <c r="H49" s="6">
        <f t="shared" si="3"/>
        <v>1</v>
      </c>
      <c r="I49" s="5"/>
    </row>
    <row r="50" spans="1:9">
      <c r="A50" s="7">
        <v>24</v>
      </c>
      <c r="B50" s="8">
        <v>7.5</v>
      </c>
      <c r="C50" s="8">
        <v>7.7</v>
      </c>
      <c r="D50" s="8">
        <v>182</v>
      </c>
      <c r="E50" s="8">
        <f t="shared" si="0"/>
        <v>180</v>
      </c>
      <c r="F50" s="9">
        <f t="shared" si="1"/>
        <v>146.743455497382</v>
      </c>
      <c r="G50" s="9">
        <f t="shared" si="2"/>
        <v>0.815241419429901</v>
      </c>
      <c r="H50" s="9">
        <f t="shared" si="3"/>
        <v>1.02666666666667</v>
      </c>
      <c r="I50" s="8"/>
    </row>
    <row r="51" spans="1:9">
      <c r="A51" s="13">
        <v>24</v>
      </c>
      <c r="B51" s="14">
        <v>8.2</v>
      </c>
      <c r="C51" s="14">
        <v>8.4</v>
      </c>
      <c r="D51" s="14">
        <v>178</v>
      </c>
      <c r="E51" s="14">
        <f t="shared" si="0"/>
        <v>196.8</v>
      </c>
      <c r="F51" s="15">
        <f t="shared" si="1"/>
        <v>156.565445026178</v>
      </c>
      <c r="G51" s="15">
        <f t="shared" si="2"/>
        <v>0.795556123100498</v>
      </c>
      <c r="H51" s="15">
        <f t="shared" si="3"/>
        <v>1.02439024390244</v>
      </c>
      <c r="I51" s="15">
        <f>AVERAGE(H44:H62)</f>
        <v>0.987905485399218</v>
      </c>
    </row>
    <row r="52" spans="1:9">
      <c r="A52" s="4">
        <v>24</v>
      </c>
      <c r="B52" s="5">
        <v>9</v>
      </c>
      <c r="C52" s="5">
        <v>9.4</v>
      </c>
      <c r="D52" s="5">
        <v>175</v>
      </c>
      <c r="E52" s="5">
        <f t="shared" si="0"/>
        <v>216</v>
      </c>
      <c r="F52" s="6">
        <f t="shared" si="1"/>
        <v>172.251308900524</v>
      </c>
      <c r="G52" s="6">
        <f t="shared" si="2"/>
        <v>0.79745976342835</v>
      </c>
      <c r="H52" s="6">
        <f t="shared" si="3"/>
        <v>1.04444444444444</v>
      </c>
      <c r="I52" s="5"/>
    </row>
    <row r="53" spans="1:9">
      <c r="A53" s="4">
        <v>24</v>
      </c>
      <c r="B53" s="5">
        <v>10.2</v>
      </c>
      <c r="C53" s="5">
        <v>10.4</v>
      </c>
      <c r="D53" s="5">
        <v>167</v>
      </c>
      <c r="E53" s="5">
        <f t="shared" si="0"/>
        <v>244.8</v>
      </c>
      <c r="F53" s="6">
        <f t="shared" si="1"/>
        <v>181.86387434555</v>
      </c>
      <c r="G53" s="6">
        <f t="shared" si="2"/>
        <v>0.742907983437703</v>
      </c>
      <c r="H53" s="6">
        <f t="shared" si="3"/>
        <v>1.01960784313726</v>
      </c>
      <c r="I53" s="5"/>
    </row>
    <row r="54" spans="1:9">
      <c r="A54" s="4">
        <v>24</v>
      </c>
      <c r="B54" s="5">
        <v>11</v>
      </c>
      <c r="C54" s="5">
        <v>11.3</v>
      </c>
      <c r="D54" s="5">
        <v>163</v>
      </c>
      <c r="E54" s="5">
        <f t="shared" si="0"/>
        <v>264</v>
      </c>
      <c r="F54" s="6">
        <f t="shared" si="1"/>
        <v>192.869109947644</v>
      </c>
      <c r="G54" s="6">
        <f t="shared" si="2"/>
        <v>0.730564810407742</v>
      </c>
      <c r="H54" s="6">
        <f t="shared" si="3"/>
        <v>1.02727272727273</v>
      </c>
      <c r="I54" s="5"/>
    </row>
    <row r="55" spans="1:9">
      <c r="A55" s="4">
        <v>24</v>
      </c>
      <c r="B55" s="5">
        <v>12.2</v>
      </c>
      <c r="C55" s="5">
        <v>12.5</v>
      </c>
      <c r="D55" s="5">
        <v>156</v>
      </c>
      <c r="E55" s="5">
        <f t="shared" si="0"/>
        <v>292.8</v>
      </c>
      <c r="F55" s="6">
        <f t="shared" si="1"/>
        <v>204.188481675393</v>
      </c>
      <c r="G55" s="6">
        <f t="shared" si="2"/>
        <v>0.697365033044374</v>
      </c>
      <c r="H55" s="6">
        <f t="shared" si="3"/>
        <v>1.02459016393443</v>
      </c>
      <c r="I55" s="5"/>
    </row>
    <row r="56" spans="1:9">
      <c r="A56" s="4">
        <v>24</v>
      </c>
      <c r="B56" s="5">
        <v>12.9</v>
      </c>
      <c r="C56" s="5">
        <v>13.1</v>
      </c>
      <c r="D56" s="5">
        <v>152</v>
      </c>
      <c r="E56" s="5">
        <f t="shared" si="0"/>
        <v>309.6</v>
      </c>
      <c r="F56" s="6">
        <f t="shared" si="1"/>
        <v>208.502617801047</v>
      </c>
      <c r="G56" s="6">
        <f t="shared" si="2"/>
        <v>0.673458067832839</v>
      </c>
      <c r="H56" s="6">
        <f t="shared" si="3"/>
        <v>1.01550387596899</v>
      </c>
      <c r="I56" s="5"/>
    </row>
    <row r="57" spans="1:9">
      <c r="A57" s="4">
        <v>24</v>
      </c>
      <c r="B57" s="5">
        <v>13.9</v>
      </c>
      <c r="C57" s="5">
        <v>14.3</v>
      </c>
      <c r="D57" s="5">
        <v>147</v>
      </c>
      <c r="E57" s="5">
        <f t="shared" si="0"/>
        <v>333.6</v>
      </c>
      <c r="F57" s="6">
        <f t="shared" si="1"/>
        <v>220.115183246073</v>
      </c>
      <c r="G57" s="6">
        <f t="shared" si="2"/>
        <v>0.659817695581754</v>
      </c>
      <c r="H57" s="6">
        <f t="shared" si="3"/>
        <v>1.02877697841727</v>
      </c>
      <c r="I57" s="5"/>
    </row>
    <row r="58" spans="1:9">
      <c r="A58" s="4">
        <v>24</v>
      </c>
      <c r="B58" s="5">
        <v>14.9</v>
      </c>
      <c r="C58" s="5">
        <v>15.4</v>
      </c>
      <c r="D58" s="5">
        <v>144</v>
      </c>
      <c r="E58" s="5">
        <f t="shared" si="0"/>
        <v>357.6</v>
      </c>
      <c r="F58" s="6">
        <f t="shared" si="1"/>
        <v>232.20942408377</v>
      </c>
      <c r="G58" s="6">
        <f t="shared" si="2"/>
        <v>0.649355212762219</v>
      </c>
      <c r="H58" s="6">
        <f t="shared" si="3"/>
        <v>1.03355704697987</v>
      </c>
      <c r="I58" s="6"/>
    </row>
    <row r="59" spans="1:9">
      <c r="A59" s="4">
        <v>24</v>
      </c>
      <c r="B59" s="5">
        <v>15.8</v>
      </c>
      <c r="C59" s="5">
        <v>16.2</v>
      </c>
      <c r="D59" s="5">
        <v>136</v>
      </c>
      <c r="E59" s="5">
        <f t="shared" si="0"/>
        <v>379.2</v>
      </c>
      <c r="F59" s="6">
        <f t="shared" si="1"/>
        <v>230.701570680628</v>
      </c>
      <c r="G59" s="6">
        <f t="shared" si="2"/>
        <v>0.608390218039631</v>
      </c>
      <c r="H59" s="6">
        <f t="shared" si="3"/>
        <v>1.0253164556962</v>
      </c>
      <c r="I59" s="5"/>
    </row>
    <row r="60" spans="1:9">
      <c r="A60" s="4">
        <v>24</v>
      </c>
      <c r="B60" s="5">
        <v>17.4</v>
      </c>
      <c r="C60" s="5">
        <v>17.6</v>
      </c>
      <c r="D60" s="5">
        <v>130</v>
      </c>
      <c r="E60" s="5">
        <f t="shared" si="0"/>
        <v>417.6</v>
      </c>
      <c r="F60" s="6">
        <f t="shared" si="1"/>
        <v>239.581151832461</v>
      </c>
      <c r="G60" s="6">
        <f t="shared" si="2"/>
        <v>0.573709654771218</v>
      </c>
      <c r="H60" s="6">
        <f t="shared" si="3"/>
        <v>1.01149425287356</v>
      </c>
      <c r="I60" s="5"/>
    </row>
    <row r="61" spans="1:9">
      <c r="A61" s="4">
        <v>24</v>
      </c>
      <c r="B61" s="5">
        <v>17.8</v>
      </c>
      <c r="C61" s="5">
        <v>18.2</v>
      </c>
      <c r="D61" s="5">
        <v>124</v>
      </c>
      <c r="E61" s="5">
        <f t="shared" si="0"/>
        <v>427.2</v>
      </c>
      <c r="F61" s="6">
        <f t="shared" si="1"/>
        <v>236.314136125654</v>
      </c>
      <c r="G61" s="6">
        <f t="shared" si="2"/>
        <v>0.553169794301625</v>
      </c>
      <c r="H61" s="6">
        <f t="shared" si="3"/>
        <v>1.02247191011236</v>
      </c>
      <c r="I61" s="5"/>
    </row>
    <row r="62" spans="1:9">
      <c r="A62" s="4">
        <v>24</v>
      </c>
      <c r="B62" s="5">
        <v>19.9</v>
      </c>
      <c r="C62" s="5">
        <v>20.2</v>
      </c>
      <c r="D62" s="5">
        <v>112</v>
      </c>
      <c r="E62" s="5">
        <f t="shared" si="0"/>
        <v>477.6</v>
      </c>
      <c r="F62" s="6">
        <f t="shared" si="1"/>
        <v>236.900523560209</v>
      </c>
      <c r="G62" s="6">
        <f t="shared" si="2"/>
        <v>0.496022871775983</v>
      </c>
      <c r="H62" s="6">
        <f t="shared" si="3"/>
        <v>1.01507537688442</v>
      </c>
      <c r="I62" s="5"/>
    </row>
    <row r="63" spans="1:9">
      <c r="A63" s="16">
        <v>24</v>
      </c>
      <c r="B63" s="17">
        <v>23</v>
      </c>
      <c r="C63" s="17">
        <v>31</v>
      </c>
      <c r="D63" s="17">
        <v>0</v>
      </c>
      <c r="E63" s="17">
        <f t="shared" si="0"/>
        <v>552</v>
      </c>
      <c r="F63" s="18">
        <f t="shared" si="1"/>
        <v>0</v>
      </c>
      <c r="G63" s="18"/>
      <c r="H63" s="18">
        <f t="shared" si="3"/>
        <v>1.34782608695652</v>
      </c>
      <c r="I63" s="17"/>
    </row>
    <row r="64" spans="1:9">
      <c r="A64" s="4" t="s">
        <v>185</v>
      </c>
      <c r="B64" s="5"/>
      <c r="C64" s="5"/>
      <c r="D64" s="5"/>
      <c r="E64" s="5"/>
      <c r="F64" s="6"/>
      <c r="G64" s="6"/>
      <c r="H64" s="6"/>
      <c r="I64" s="5"/>
    </row>
    <row r="65" spans="1:9">
      <c r="A65" s="4">
        <v>48</v>
      </c>
      <c r="B65" s="5">
        <v>0.4</v>
      </c>
      <c r="C65" s="5">
        <v>0</v>
      </c>
      <c r="D65" s="5">
        <v>218</v>
      </c>
      <c r="E65" s="5">
        <f t="shared" ref="E65:E87" si="4">A65*B65</f>
        <v>19.2</v>
      </c>
      <c r="F65" s="6">
        <f t="shared" ref="F65:F87" si="5">C65*D65/9.55</f>
        <v>0</v>
      </c>
      <c r="G65" s="6">
        <f t="shared" ref="G65:G86" si="6">F65/E65</f>
        <v>0</v>
      </c>
      <c r="H65" s="6">
        <f t="shared" ref="H65:H87" si="7">C65/B65</f>
        <v>0</v>
      </c>
      <c r="I65" s="5"/>
    </row>
    <row r="66" spans="1:9">
      <c r="A66" s="4">
        <v>48</v>
      </c>
      <c r="B66" s="5">
        <v>0.8</v>
      </c>
      <c r="C66" s="5">
        <v>0.6</v>
      </c>
      <c r="D66" s="5">
        <v>214</v>
      </c>
      <c r="E66" s="5">
        <f t="shared" si="4"/>
        <v>38.4</v>
      </c>
      <c r="F66" s="6">
        <f t="shared" si="5"/>
        <v>13.4450261780105</v>
      </c>
      <c r="G66" s="6">
        <f t="shared" si="6"/>
        <v>0.350130890052356</v>
      </c>
      <c r="H66" s="6">
        <f t="shared" si="7"/>
        <v>0.75</v>
      </c>
      <c r="I66" s="5"/>
    </row>
    <row r="67" spans="1:9">
      <c r="A67" s="4">
        <v>48</v>
      </c>
      <c r="B67" s="5">
        <v>1.3</v>
      </c>
      <c r="C67" s="5">
        <v>1.8</v>
      </c>
      <c r="D67" s="5">
        <v>209</v>
      </c>
      <c r="E67" s="5">
        <f t="shared" si="4"/>
        <v>62.4</v>
      </c>
      <c r="F67" s="6">
        <f t="shared" si="5"/>
        <v>39.3926701570681</v>
      </c>
      <c r="G67" s="6">
        <f t="shared" si="6"/>
        <v>0.631292790978655</v>
      </c>
      <c r="H67" s="6">
        <f t="shared" si="7"/>
        <v>1.38461538461538</v>
      </c>
      <c r="I67" s="5"/>
    </row>
    <row r="68" spans="1:9">
      <c r="A68" s="4">
        <v>48</v>
      </c>
      <c r="B68" s="5">
        <v>1.6</v>
      </c>
      <c r="C68" s="5">
        <v>2.4</v>
      </c>
      <c r="D68" s="5">
        <v>206</v>
      </c>
      <c r="E68" s="5">
        <f t="shared" si="4"/>
        <v>76.8</v>
      </c>
      <c r="F68" s="6">
        <f t="shared" si="5"/>
        <v>51.7696335078534</v>
      </c>
      <c r="G68" s="6">
        <f t="shared" si="6"/>
        <v>0.674083769633508</v>
      </c>
      <c r="H68" s="6">
        <f t="shared" si="7"/>
        <v>1.5</v>
      </c>
      <c r="I68" s="5"/>
    </row>
    <row r="69" spans="1:9">
      <c r="A69" s="4">
        <v>48</v>
      </c>
      <c r="B69" s="5">
        <v>2</v>
      </c>
      <c r="C69" s="5">
        <v>3.3</v>
      </c>
      <c r="D69" s="5">
        <v>204</v>
      </c>
      <c r="E69" s="5">
        <f t="shared" si="4"/>
        <v>96</v>
      </c>
      <c r="F69" s="6">
        <f t="shared" si="5"/>
        <v>70.4921465968586</v>
      </c>
      <c r="G69" s="6">
        <f t="shared" si="6"/>
        <v>0.734293193717277</v>
      </c>
      <c r="H69" s="6">
        <f t="shared" si="7"/>
        <v>1.65</v>
      </c>
      <c r="I69" s="5"/>
    </row>
    <row r="70" spans="1:9">
      <c r="A70" s="4">
        <v>48</v>
      </c>
      <c r="B70" s="5">
        <v>2.6</v>
      </c>
      <c r="C70" s="5">
        <v>4.4</v>
      </c>
      <c r="D70" s="5">
        <v>199</v>
      </c>
      <c r="E70" s="5">
        <f t="shared" si="4"/>
        <v>124.8</v>
      </c>
      <c r="F70" s="6">
        <f t="shared" si="5"/>
        <v>91.6858638743455</v>
      </c>
      <c r="G70" s="6">
        <f t="shared" si="6"/>
        <v>0.734662370788025</v>
      </c>
      <c r="H70" s="6">
        <f t="shared" si="7"/>
        <v>1.69230769230769</v>
      </c>
      <c r="I70" s="5"/>
    </row>
    <row r="71" spans="1:9">
      <c r="A71" s="4">
        <v>48</v>
      </c>
      <c r="B71" s="5">
        <v>2.9</v>
      </c>
      <c r="C71" s="5">
        <v>5.2</v>
      </c>
      <c r="D71" s="5">
        <v>196</v>
      </c>
      <c r="E71" s="5">
        <f t="shared" si="4"/>
        <v>139.2</v>
      </c>
      <c r="F71" s="6">
        <f t="shared" si="5"/>
        <v>106.722513089005</v>
      </c>
      <c r="G71" s="6">
        <f t="shared" si="6"/>
        <v>0.766684720466992</v>
      </c>
      <c r="H71" s="6">
        <f t="shared" si="7"/>
        <v>1.79310344827586</v>
      </c>
      <c r="I71" s="5"/>
    </row>
    <row r="72" spans="1:9">
      <c r="A72" s="4">
        <v>48</v>
      </c>
      <c r="B72" s="5">
        <v>3.5</v>
      </c>
      <c r="C72" s="5">
        <v>6.5</v>
      </c>
      <c r="D72" s="5">
        <v>189</v>
      </c>
      <c r="E72" s="5">
        <f t="shared" si="4"/>
        <v>168</v>
      </c>
      <c r="F72" s="6">
        <f t="shared" si="5"/>
        <v>128.638743455497</v>
      </c>
      <c r="G72" s="6">
        <f t="shared" si="6"/>
        <v>0.765706806282722</v>
      </c>
      <c r="H72" s="6">
        <f t="shared" si="7"/>
        <v>1.85714285714286</v>
      </c>
      <c r="I72" s="5"/>
    </row>
    <row r="73" spans="1:9">
      <c r="A73" s="7">
        <v>48</v>
      </c>
      <c r="B73" s="8">
        <v>3.8</v>
      </c>
      <c r="C73" s="8">
        <v>7.4</v>
      </c>
      <c r="D73" s="8">
        <v>183</v>
      </c>
      <c r="E73" s="8">
        <f t="shared" si="4"/>
        <v>182.4</v>
      </c>
      <c r="F73" s="9">
        <f t="shared" si="5"/>
        <v>141.801047120419</v>
      </c>
      <c r="G73" s="9">
        <f t="shared" si="6"/>
        <v>0.777418021493524</v>
      </c>
      <c r="H73" s="9">
        <f t="shared" si="7"/>
        <v>1.94736842105263</v>
      </c>
      <c r="I73" s="8"/>
    </row>
    <row r="74" spans="1:9">
      <c r="A74" s="4">
        <v>48</v>
      </c>
      <c r="B74" s="5">
        <v>4.6</v>
      </c>
      <c r="C74" s="5">
        <v>8.7</v>
      </c>
      <c r="D74" s="5">
        <v>178</v>
      </c>
      <c r="E74" s="5">
        <f t="shared" si="4"/>
        <v>220.8</v>
      </c>
      <c r="F74" s="6">
        <f t="shared" si="5"/>
        <v>162.157068062827</v>
      </c>
      <c r="G74" s="6">
        <f t="shared" si="6"/>
        <v>0.734407011154109</v>
      </c>
      <c r="H74" s="6">
        <f t="shared" si="7"/>
        <v>1.89130434782609</v>
      </c>
      <c r="I74" s="5"/>
    </row>
    <row r="75" spans="1:9">
      <c r="A75" s="13">
        <v>48</v>
      </c>
      <c r="B75" s="14">
        <v>4.8</v>
      </c>
      <c r="C75" s="14">
        <v>9.1</v>
      </c>
      <c r="D75" s="14">
        <v>177</v>
      </c>
      <c r="E75" s="14">
        <f t="shared" si="4"/>
        <v>230.4</v>
      </c>
      <c r="F75" s="15">
        <f t="shared" si="5"/>
        <v>168.659685863874</v>
      </c>
      <c r="G75" s="15">
        <f t="shared" si="6"/>
        <v>0.732029886561955</v>
      </c>
      <c r="H75" s="15">
        <f t="shared" si="7"/>
        <v>1.89583333333333</v>
      </c>
      <c r="I75" s="15">
        <f>AVERAGE(H67:H86)</f>
        <v>1.84207099705932</v>
      </c>
    </row>
    <row r="76" spans="1:9">
      <c r="A76" s="4">
        <v>48</v>
      </c>
      <c r="B76" s="5">
        <v>5.6</v>
      </c>
      <c r="C76" s="5">
        <v>10.8</v>
      </c>
      <c r="D76" s="5">
        <v>170</v>
      </c>
      <c r="E76" s="5">
        <f t="shared" si="4"/>
        <v>268.8</v>
      </c>
      <c r="F76" s="6">
        <f t="shared" si="5"/>
        <v>192.251308900524</v>
      </c>
      <c r="G76" s="6">
        <f t="shared" si="6"/>
        <v>0.715220643231115</v>
      </c>
      <c r="H76" s="6">
        <f t="shared" si="7"/>
        <v>1.92857142857143</v>
      </c>
      <c r="I76" s="5"/>
    </row>
    <row r="77" spans="1:9">
      <c r="A77" s="4">
        <v>48</v>
      </c>
      <c r="B77" s="5">
        <v>6.1</v>
      </c>
      <c r="C77" s="5">
        <v>12</v>
      </c>
      <c r="D77" s="5">
        <v>163</v>
      </c>
      <c r="E77" s="5">
        <f t="shared" si="4"/>
        <v>292.8</v>
      </c>
      <c r="F77" s="6">
        <f t="shared" si="5"/>
        <v>204.816753926702</v>
      </c>
      <c r="G77" s="6">
        <f t="shared" si="6"/>
        <v>0.699510771607587</v>
      </c>
      <c r="H77" s="6">
        <f t="shared" si="7"/>
        <v>1.9672131147541</v>
      </c>
      <c r="I77" s="5"/>
    </row>
    <row r="78" spans="1:9">
      <c r="A78" s="4">
        <v>48</v>
      </c>
      <c r="B78" s="5">
        <v>6.8</v>
      </c>
      <c r="C78" s="5">
        <v>13.4</v>
      </c>
      <c r="D78" s="5">
        <v>159</v>
      </c>
      <c r="E78" s="5">
        <f t="shared" si="4"/>
        <v>326.4</v>
      </c>
      <c r="F78" s="6">
        <f t="shared" si="5"/>
        <v>223.099476439791</v>
      </c>
      <c r="G78" s="6">
        <f t="shared" si="6"/>
        <v>0.683515552817986</v>
      </c>
      <c r="H78" s="6">
        <f t="shared" si="7"/>
        <v>1.97058823529412</v>
      </c>
      <c r="I78" s="5"/>
    </row>
    <row r="79" spans="1:9">
      <c r="A79" s="4">
        <v>48</v>
      </c>
      <c r="B79" s="5">
        <v>7.3</v>
      </c>
      <c r="C79" s="5">
        <v>14.4</v>
      </c>
      <c r="D79" s="5">
        <v>155</v>
      </c>
      <c r="E79" s="5">
        <f t="shared" si="4"/>
        <v>350.4</v>
      </c>
      <c r="F79" s="6">
        <f t="shared" si="5"/>
        <v>233.717277486911</v>
      </c>
      <c r="G79" s="6">
        <f t="shared" si="6"/>
        <v>0.667001362690956</v>
      </c>
      <c r="H79" s="6">
        <f t="shared" si="7"/>
        <v>1.97260273972603</v>
      </c>
      <c r="I79" s="5"/>
    </row>
    <row r="80" spans="1:9">
      <c r="A80" s="4">
        <v>48</v>
      </c>
      <c r="B80" s="5">
        <v>7.9</v>
      </c>
      <c r="C80" s="5">
        <v>15.5</v>
      </c>
      <c r="D80" s="5">
        <v>145</v>
      </c>
      <c r="E80" s="5">
        <f t="shared" si="4"/>
        <v>379.2</v>
      </c>
      <c r="F80" s="6">
        <f t="shared" si="5"/>
        <v>235.340314136126</v>
      </c>
      <c r="G80" s="6">
        <f t="shared" si="6"/>
        <v>0.620623191287251</v>
      </c>
      <c r="H80" s="6">
        <f t="shared" si="7"/>
        <v>1.9620253164557</v>
      </c>
      <c r="I80" s="5"/>
    </row>
    <row r="81" spans="1:9">
      <c r="A81" s="4">
        <v>48</v>
      </c>
      <c r="B81" s="5">
        <v>8.4</v>
      </c>
      <c r="C81" s="5">
        <v>16.5</v>
      </c>
      <c r="D81" s="5">
        <v>137</v>
      </c>
      <c r="E81" s="5">
        <f t="shared" si="4"/>
        <v>403.2</v>
      </c>
      <c r="F81" s="6">
        <f t="shared" si="5"/>
        <v>236.701570680628</v>
      </c>
      <c r="G81" s="6">
        <f t="shared" si="6"/>
        <v>0.587057466965844</v>
      </c>
      <c r="H81" s="6">
        <f t="shared" si="7"/>
        <v>1.96428571428571</v>
      </c>
      <c r="I81" s="5"/>
    </row>
    <row r="82" spans="1:9">
      <c r="A82" s="4">
        <v>48</v>
      </c>
      <c r="B82" s="5">
        <v>9</v>
      </c>
      <c r="C82" s="5">
        <v>17.5</v>
      </c>
      <c r="D82" s="5">
        <v>132</v>
      </c>
      <c r="E82" s="5">
        <f t="shared" si="4"/>
        <v>432</v>
      </c>
      <c r="F82" s="6">
        <f t="shared" si="5"/>
        <v>241.884816753927</v>
      </c>
      <c r="G82" s="6">
        <f t="shared" si="6"/>
        <v>0.559918557300756</v>
      </c>
      <c r="H82" s="6">
        <f t="shared" si="7"/>
        <v>1.94444444444444</v>
      </c>
      <c r="I82" s="5"/>
    </row>
    <row r="83" spans="1:9">
      <c r="A83" s="4">
        <v>48</v>
      </c>
      <c r="B83" s="5">
        <v>9.8</v>
      </c>
      <c r="C83" s="5">
        <v>18.8</v>
      </c>
      <c r="D83" s="5">
        <v>119</v>
      </c>
      <c r="E83" s="5">
        <f t="shared" si="4"/>
        <v>470.4</v>
      </c>
      <c r="F83" s="6">
        <f t="shared" si="5"/>
        <v>234.261780104712</v>
      </c>
      <c r="G83" s="6">
        <f t="shared" si="6"/>
        <v>0.49800548491648</v>
      </c>
      <c r="H83" s="6">
        <f t="shared" si="7"/>
        <v>1.91836734693878</v>
      </c>
      <c r="I83" s="5"/>
    </row>
    <row r="84" spans="1:9">
      <c r="A84" s="4">
        <v>48</v>
      </c>
      <c r="B84" s="5">
        <v>10.5</v>
      </c>
      <c r="C84" s="5">
        <v>19.9</v>
      </c>
      <c r="D84" s="5">
        <v>108</v>
      </c>
      <c r="E84" s="5">
        <f t="shared" si="4"/>
        <v>504</v>
      </c>
      <c r="F84" s="6">
        <f t="shared" si="5"/>
        <v>225.047120418848</v>
      </c>
      <c r="G84" s="6">
        <f t="shared" si="6"/>
        <v>0.446522064323111</v>
      </c>
      <c r="H84" s="6">
        <f t="shared" si="7"/>
        <v>1.8952380952381</v>
      </c>
      <c r="I84" s="5"/>
    </row>
    <row r="85" spans="1:9">
      <c r="A85" s="4">
        <v>48</v>
      </c>
      <c r="B85" s="5">
        <v>11.1</v>
      </c>
      <c r="C85" s="5">
        <v>21</v>
      </c>
      <c r="D85" s="5">
        <v>93</v>
      </c>
      <c r="E85" s="5">
        <f t="shared" si="4"/>
        <v>532.8</v>
      </c>
      <c r="F85" s="6">
        <f t="shared" si="5"/>
        <v>204.502617801047</v>
      </c>
      <c r="G85" s="6">
        <f t="shared" si="6"/>
        <v>0.383826234611575</v>
      </c>
      <c r="H85" s="6">
        <f t="shared" si="7"/>
        <v>1.89189189189189</v>
      </c>
      <c r="I85" s="5"/>
    </row>
    <row r="86" spans="1:9">
      <c r="A86" s="4">
        <v>48</v>
      </c>
      <c r="B86" s="5">
        <v>12.4</v>
      </c>
      <c r="C86" s="5">
        <v>22.5</v>
      </c>
      <c r="D86" s="5">
        <v>71</v>
      </c>
      <c r="E86" s="5">
        <f t="shared" si="4"/>
        <v>595.2</v>
      </c>
      <c r="F86" s="6">
        <f t="shared" si="5"/>
        <v>167.277486910995</v>
      </c>
      <c r="G86" s="6">
        <f t="shared" si="6"/>
        <v>0.281044164837021</v>
      </c>
      <c r="H86" s="6">
        <f t="shared" si="7"/>
        <v>1.81451612903226</v>
      </c>
      <c r="I86" s="5"/>
    </row>
    <row r="87" spans="1:9">
      <c r="A87" s="16">
        <v>48</v>
      </c>
      <c r="B87" s="17">
        <v>21</v>
      </c>
      <c r="C87" s="17">
        <v>38</v>
      </c>
      <c r="D87" s="17">
        <v>0</v>
      </c>
      <c r="E87" s="17">
        <f t="shared" si="4"/>
        <v>1008</v>
      </c>
      <c r="F87" s="18">
        <f t="shared" si="5"/>
        <v>0</v>
      </c>
      <c r="G87" s="18"/>
      <c r="H87" s="18">
        <f t="shared" si="7"/>
        <v>1.80952380952381</v>
      </c>
      <c r="I87" s="17"/>
    </row>
    <row r="88" spans="1:9">
      <c r="A88" s="4" t="s">
        <v>186</v>
      </c>
      <c r="B88" s="5"/>
      <c r="C88" s="5"/>
      <c r="D88" s="5"/>
      <c r="E88" s="5"/>
      <c r="F88" s="6"/>
      <c r="G88" s="6"/>
      <c r="H88" s="6"/>
      <c r="I88" s="5"/>
    </row>
    <row r="89" spans="1:9">
      <c r="A89" s="4">
        <v>24</v>
      </c>
      <c r="B89" s="5">
        <v>0.5</v>
      </c>
      <c r="C89" s="5">
        <v>0</v>
      </c>
      <c r="D89" s="5">
        <v>193</v>
      </c>
      <c r="E89" s="5">
        <f t="shared" ref="E89:E110" si="8">A89*B89</f>
        <v>12</v>
      </c>
      <c r="F89" s="6">
        <f t="shared" ref="F89:F110" si="9">C89*D89/9.55</f>
        <v>0</v>
      </c>
      <c r="G89" s="6">
        <f t="shared" ref="G89:G110" si="10">F89/E89</f>
        <v>0</v>
      </c>
      <c r="H89" s="6">
        <f t="shared" ref="H89:H110" si="11">C89/B89</f>
        <v>0</v>
      </c>
      <c r="I89" s="5"/>
    </row>
    <row r="90" spans="1:9">
      <c r="A90" s="4">
        <v>24</v>
      </c>
      <c r="B90" s="5">
        <v>1</v>
      </c>
      <c r="C90" s="5">
        <v>0.5</v>
      </c>
      <c r="D90" s="5">
        <v>189</v>
      </c>
      <c r="E90" s="5">
        <f t="shared" si="8"/>
        <v>24</v>
      </c>
      <c r="F90" s="6">
        <f t="shared" si="9"/>
        <v>9.89528795811518</v>
      </c>
      <c r="G90" s="6">
        <f t="shared" si="10"/>
        <v>0.412303664921466</v>
      </c>
      <c r="H90" s="6">
        <f t="shared" si="11"/>
        <v>0.5</v>
      </c>
      <c r="I90" s="5"/>
    </row>
    <row r="91" spans="1:9">
      <c r="A91" s="4">
        <v>24</v>
      </c>
      <c r="B91" s="5">
        <v>2</v>
      </c>
      <c r="C91" s="5">
        <v>1.8</v>
      </c>
      <c r="D91" s="5">
        <v>183</v>
      </c>
      <c r="E91" s="5">
        <f t="shared" si="8"/>
        <v>48</v>
      </c>
      <c r="F91" s="6">
        <f t="shared" si="9"/>
        <v>34.4921465968586</v>
      </c>
      <c r="G91" s="6">
        <f t="shared" si="10"/>
        <v>0.718586387434555</v>
      </c>
      <c r="H91" s="6">
        <f t="shared" si="11"/>
        <v>0.9</v>
      </c>
      <c r="I91" s="5"/>
    </row>
    <row r="92" spans="1:9">
      <c r="A92" s="4">
        <v>24</v>
      </c>
      <c r="B92" s="5">
        <v>2.6</v>
      </c>
      <c r="C92" s="5">
        <v>2.6</v>
      </c>
      <c r="D92" s="5">
        <v>181</v>
      </c>
      <c r="E92" s="5">
        <f t="shared" si="8"/>
        <v>62.4</v>
      </c>
      <c r="F92" s="6">
        <f t="shared" si="9"/>
        <v>49.2774869109948</v>
      </c>
      <c r="G92" s="6">
        <f t="shared" si="10"/>
        <v>0.789703315881326</v>
      </c>
      <c r="H92" s="6">
        <f t="shared" si="11"/>
        <v>1</v>
      </c>
      <c r="I92" s="5"/>
    </row>
    <row r="93" spans="1:9">
      <c r="A93" s="4">
        <v>24</v>
      </c>
      <c r="B93" s="5">
        <v>3.6</v>
      </c>
      <c r="C93" s="5">
        <v>3.7</v>
      </c>
      <c r="D93" s="5">
        <v>176</v>
      </c>
      <c r="E93" s="5">
        <f t="shared" si="8"/>
        <v>86.4</v>
      </c>
      <c r="F93" s="6">
        <f t="shared" si="9"/>
        <v>68.1884816753927</v>
      </c>
      <c r="G93" s="6">
        <f t="shared" si="10"/>
        <v>0.789218537909637</v>
      </c>
      <c r="H93" s="6">
        <f t="shared" si="11"/>
        <v>1.02777777777778</v>
      </c>
      <c r="I93" s="5"/>
    </row>
    <row r="94" spans="1:9">
      <c r="A94" s="4">
        <v>24</v>
      </c>
      <c r="B94" s="5">
        <v>4.3</v>
      </c>
      <c r="C94" s="5">
        <v>4.6</v>
      </c>
      <c r="D94" s="5">
        <v>172</v>
      </c>
      <c r="E94" s="5">
        <f t="shared" si="8"/>
        <v>103.2</v>
      </c>
      <c r="F94" s="6">
        <f t="shared" si="9"/>
        <v>82.848167539267</v>
      </c>
      <c r="G94" s="6">
        <f t="shared" si="10"/>
        <v>0.802792321116928</v>
      </c>
      <c r="H94" s="6">
        <f t="shared" si="11"/>
        <v>1.06976744186047</v>
      </c>
      <c r="I94" s="5"/>
    </row>
    <row r="95" spans="1:9">
      <c r="A95" s="4">
        <v>24</v>
      </c>
      <c r="B95" s="5">
        <v>5</v>
      </c>
      <c r="C95" s="5">
        <v>5.4</v>
      </c>
      <c r="D95" s="5">
        <v>168</v>
      </c>
      <c r="E95" s="5">
        <f t="shared" si="8"/>
        <v>120</v>
      </c>
      <c r="F95" s="6">
        <f t="shared" si="9"/>
        <v>94.9947643979058</v>
      </c>
      <c r="G95" s="6">
        <f t="shared" si="10"/>
        <v>0.791623036649215</v>
      </c>
      <c r="H95" s="6">
        <f t="shared" si="11"/>
        <v>1.08</v>
      </c>
      <c r="I95" s="5"/>
    </row>
    <row r="96" spans="1:9">
      <c r="A96" s="7">
        <v>24</v>
      </c>
      <c r="B96" s="8">
        <v>5.7</v>
      </c>
      <c r="C96" s="8">
        <v>6.3</v>
      </c>
      <c r="D96" s="8">
        <v>165</v>
      </c>
      <c r="E96" s="8">
        <f t="shared" si="8"/>
        <v>136.8</v>
      </c>
      <c r="F96" s="9">
        <f t="shared" si="9"/>
        <v>108.848167539267</v>
      </c>
      <c r="G96" s="9">
        <f t="shared" si="10"/>
        <v>0.795673739322127</v>
      </c>
      <c r="H96" s="9">
        <f t="shared" si="11"/>
        <v>1.10526315789474</v>
      </c>
      <c r="I96" s="8"/>
    </row>
    <row r="97" spans="1:9">
      <c r="A97" s="4">
        <v>24</v>
      </c>
      <c r="B97" s="5">
        <v>6.5</v>
      </c>
      <c r="C97" s="5">
        <v>7.1</v>
      </c>
      <c r="D97" s="5">
        <v>164</v>
      </c>
      <c r="E97" s="5">
        <f t="shared" si="8"/>
        <v>156</v>
      </c>
      <c r="F97" s="6">
        <f t="shared" si="9"/>
        <v>121.926701570681</v>
      </c>
      <c r="G97" s="6">
        <f t="shared" si="10"/>
        <v>0.781581420324876</v>
      </c>
      <c r="H97" s="6">
        <f t="shared" si="11"/>
        <v>1.09230769230769</v>
      </c>
      <c r="I97" s="5"/>
    </row>
    <row r="98" spans="1:9">
      <c r="A98" s="13">
        <v>24</v>
      </c>
      <c r="B98" s="14">
        <v>6.8</v>
      </c>
      <c r="C98" s="14">
        <v>7.6</v>
      </c>
      <c r="D98" s="14">
        <v>159</v>
      </c>
      <c r="E98" s="14">
        <f t="shared" si="8"/>
        <v>163.2</v>
      </c>
      <c r="F98" s="15">
        <f t="shared" si="9"/>
        <v>126.534031413613</v>
      </c>
      <c r="G98" s="15">
        <f t="shared" si="10"/>
        <v>0.775331074838312</v>
      </c>
      <c r="H98" s="15">
        <f t="shared" si="11"/>
        <v>1.11764705882353</v>
      </c>
      <c r="I98" s="15">
        <f>AVERAGE(H91:H110)</f>
        <v>1.09266627899171</v>
      </c>
    </row>
    <row r="99" spans="1:9">
      <c r="A99" s="10">
        <v>24</v>
      </c>
      <c r="B99" s="11">
        <v>7.5</v>
      </c>
      <c r="C99" s="11">
        <v>8.5</v>
      </c>
      <c r="D99" s="11">
        <v>155</v>
      </c>
      <c r="E99" s="11">
        <f t="shared" si="8"/>
        <v>180</v>
      </c>
      <c r="F99" s="12">
        <f t="shared" si="9"/>
        <v>137.958115183246</v>
      </c>
      <c r="G99" s="12">
        <f t="shared" si="10"/>
        <v>0.766433973240256</v>
      </c>
      <c r="H99" s="12">
        <f t="shared" si="11"/>
        <v>1.13333333333333</v>
      </c>
      <c r="I99" s="5"/>
    </row>
    <row r="100" spans="1:9">
      <c r="A100" s="4">
        <v>24</v>
      </c>
      <c r="B100" s="5">
        <v>8.3</v>
      </c>
      <c r="C100" s="5">
        <v>9.3</v>
      </c>
      <c r="D100" s="5">
        <v>150</v>
      </c>
      <c r="E100" s="5">
        <f t="shared" si="8"/>
        <v>199.2</v>
      </c>
      <c r="F100" s="6">
        <f t="shared" si="9"/>
        <v>146.073298429319</v>
      </c>
      <c r="G100" s="6">
        <f t="shared" si="10"/>
        <v>0.733299690910238</v>
      </c>
      <c r="H100" s="6">
        <f t="shared" si="11"/>
        <v>1.12048192771084</v>
      </c>
      <c r="I100" s="5"/>
    </row>
    <row r="101" spans="1:9">
      <c r="A101" s="4">
        <v>24</v>
      </c>
      <c r="B101" s="5">
        <v>9.6</v>
      </c>
      <c r="C101" s="5">
        <v>10.9</v>
      </c>
      <c r="D101" s="5">
        <v>144</v>
      </c>
      <c r="E101" s="5">
        <f t="shared" si="8"/>
        <v>230.4</v>
      </c>
      <c r="F101" s="6">
        <f t="shared" si="9"/>
        <v>164.356020942408</v>
      </c>
      <c r="G101" s="6">
        <f t="shared" si="10"/>
        <v>0.713350785340314</v>
      </c>
      <c r="H101" s="6">
        <f t="shared" si="11"/>
        <v>1.13541666666667</v>
      </c>
      <c r="I101" s="5"/>
    </row>
    <row r="102" spans="1:9">
      <c r="A102" s="4">
        <v>24</v>
      </c>
      <c r="B102" s="5">
        <v>10.6</v>
      </c>
      <c r="C102" s="5">
        <v>12.1</v>
      </c>
      <c r="D102" s="5">
        <v>135</v>
      </c>
      <c r="E102" s="5">
        <f t="shared" si="8"/>
        <v>254.4</v>
      </c>
      <c r="F102" s="6">
        <f t="shared" si="9"/>
        <v>171.047120418848</v>
      </c>
      <c r="G102" s="6">
        <f t="shared" si="10"/>
        <v>0.672355033092957</v>
      </c>
      <c r="H102" s="6">
        <f t="shared" si="11"/>
        <v>1.14150943396226</v>
      </c>
      <c r="I102" s="5"/>
    </row>
    <row r="103" spans="1:9">
      <c r="A103" s="4">
        <v>24</v>
      </c>
      <c r="B103" s="5">
        <v>11.5</v>
      </c>
      <c r="C103" s="5">
        <v>13.3</v>
      </c>
      <c r="D103" s="5">
        <v>130</v>
      </c>
      <c r="E103" s="5">
        <f t="shared" si="8"/>
        <v>276</v>
      </c>
      <c r="F103" s="6">
        <f t="shared" si="9"/>
        <v>181.047120418848</v>
      </c>
      <c r="G103" s="6">
        <f t="shared" si="10"/>
        <v>0.655967827604522</v>
      </c>
      <c r="H103" s="6">
        <f t="shared" si="11"/>
        <v>1.15652173913043</v>
      </c>
      <c r="I103" s="5"/>
    </row>
    <row r="104" spans="1:9">
      <c r="A104" s="4">
        <v>24</v>
      </c>
      <c r="B104" s="5">
        <v>12.8</v>
      </c>
      <c r="C104" s="5">
        <v>14.5</v>
      </c>
      <c r="D104" s="5">
        <v>125</v>
      </c>
      <c r="E104" s="5">
        <f t="shared" si="8"/>
        <v>307.2</v>
      </c>
      <c r="F104" s="6">
        <f t="shared" si="9"/>
        <v>189.79057591623</v>
      </c>
      <c r="G104" s="6">
        <f t="shared" si="10"/>
        <v>0.617807864310646</v>
      </c>
      <c r="H104" s="6">
        <f t="shared" si="11"/>
        <v>1.1328125</v>
      </c>
      <c r="I104" s="5"/>
    </row>
    <row r="105" spans="1:9">
      <c r="A105" s="4">
        <v>24</v>
      </c>
      <c r="B105" s="5">
        <v>13.7</v>
      </c>
      <c r="C105" s="5">
        <v>15.4</v>
      </c>
      <c r="D105" s="5">
        <v>115</v>
      </c>
      <c r="E105" s="5">
        <f t="shared" si="8"/>
        <v>328.8</v>
      </c>
      <c r="F105" s="6">
        <f t="shared" si="9"/>
        <v>185.44502617801</v>
      </c>
      <c r="G105" s="6">
        <f t="shared" si="10"/>
        <v>0.564005554069375</v>
      </c>
      <c r="H105" s="6">
        <f t="shared" si="11"/>
        <v>1.12408759124088</v>
      </c>
      <c r="I105" s="5"/>
    </row>
    <row r="106" spans="1:9">
      <c r="A106" s="4">
        <v>24</v>
      </c>
      <c r="B106" s="5">
        <v>14.8</v>
      </c>
      <c r="C106" s="5">
        <v>16.7</v>
      </c>
      <c r="D106" s="5">
        <v>114</v>
      </c>
      <c r="E106" s="5">
        <f t="shared" si="8"/>
        <v>355.2</v>
      </c>
      <c r="F106" s="6">
        <f t="shared" si="9"/>
        <v>199.350785340314</v>
      </c>
      <c r="G106" s="6">
        <f t="shared" si="10"/>
        <v>0.561235319088722</v>
      </c>
      <c r="H106" s="6">
        <f t="shared" si="11"/>
        <v>1.12837837837838</v>
      </c>
      <c r="I106" s="5"/>
    </row>
    <row r="107" spans="1:9">
      <c r="A107" s="4">
        <v>24</v>
      </c>
      <c r="B107" s="5">
        <v>15.6</v>
      </c>
      <c r="C107" s="5">
        <v>17.5</v>
      </c>
      <c r="D107" s="5">
        <v>105</v>
      </c>
      <c r="E107" s="5">
        <f t="shared" si="8"/>
        <v>374.4</v>
      </c>
      <c r="F107" s="6">
        <f t="shared" si="9"/>
        <v>192.408376963351</v>
      </c>
      <c r="G107" s="6">
        <f t="shared" si="10"/>
        <v>0.513911263256813</v>
      </c>
      <c r="H107" s="6">
        <f t="shared" si="11"/>
        <v>1.12179487179487</v>
      </c>
      <c r="I107" s="5"/>
    </row>
    <row r="108" spans="1:9">
      <c r="A108" s="4">
        <v>24</v>
      </c>
      <c r="B108" s="5">
        <v>18.1</v>
      </c>
      <c r="C108" s="5">
        <v>20</v>
      </c>
      <c r="D108" s="5">
        <v>93</v>
      </c>
      <c r="E108" s="5">
        <f t="shared" si="8"/>
        <v>434.4</v>
      </c>
      <c r="F108" s="6">
        <f t="shared" si="9"/>
        <v>194.764397905759</v>
      </c>
      <c r="G108" s="6">
        <f t="shared" si="10"/>
        <v>0.448352665528911</v>
      </c>
      <c r="H108" s="6">
        <f t="shared" si="11"/>
        <v>1.10497237569061</v>
      </c>
      <c r="I108" s="5"/>
    </row>
    <row r="109" spans="1:9">
      <c r="A109" s="4">
        <v>24</v>
      </c>
      <c r="B109" s="5">
        <v>19.3</v>
      </c>
      <c r="C109" s="5">
        <v>21</v>
      </c>
      <c r="D109" s="5">
        <v>30</v>
      </c>
      <c r="E109" s="5">
        <f t="shared" si="8"/>
        <v>463.2</v>
      </c>
      <c r="F109" s="6">
        <f t="shared" si="9"/>
        <v>65.9685863874346</v>
      </c>
      <c r="G109" s="6">
        <f t="shared" si="10"/>
        <v>0.142419227952147</v>
      </c>
      <c r="H109" s="6">
        <f t="shared" si="11"/>
        <v>1.0880829015544</v>
      </c>
      <c r="I109" s="5"/>
    </row>
    <row r="110" spans="1:9">
      <c r="A110" s="16">
        <v>24</v>
      </c>
      <c r="B110" s="17">
        <v>20.5</v>
      </c>
      <c r="C110" s="17">
        <v>22</v>
      </c>
      <c r="D110" s="17">
        <v>0</v>
      </c>
      <c r="E110" s="17">
        <f t="shared" si="8"/>
        <v>492</v>
      </c>
      <c r="F110" s="18">
        <f t="shared" si="9"/>
        <v>0</v>
      </c>
      <c r="G110" s="18">
        <f t="shared" si="10"/>
        <v>0</v>
      </c>
      <c r="H110" s="18">
        <f t="shared" si="11"/>
        <v>1.07317073170732</v>
      </c>
      <c r="I110" s="17"/>
    </row>
    <row r="111" spans="1:9">
      <c r="A111" s="4" t="s">
        <v>187</v>
      </c>
      <c r="B111" s="5"/>
      <c r="C111" s="5"/>
      <c r="D111" s="5"/>
      <c r="E111" s="5"/>
      <c r="F111" s="6"/>
      <c r="G111" s="6"/>
      <c r="H111" s="6"/>
      <c r="I111" s="5"/>
    </row>
    <row r="112" spans="1:9">
      <c r="A112" s="4">
        <v>48</v>
      </c>
      <c r="B112" s="5">
        <v>0.8</v>
      </c>
      <c r="C112" s="5">
        <v>0.2</v>
      </c>
      <c r="D112" s="5">
        <v>245</v>
      </c>
      <c r="E112" s="5">
        <f t="shared" ref="E112:E131" si="12">A112*B112</f>
        <v>38.4</v>
      </c>
      <c r="F112" s="6">
        <f t="shared" ref="F112:F131" si="13">C112*D112/9.55</f>
        <v>5.13089005235602</v>
      </c>
      <c r="G112" s="6">
        <f t="shared" ref="G112:G131" si="14">F112/E112</f>
        <v>0.133616928446771</v>
      </c>
      <c r="H112" s="6">
        <f t="shared" ref="H112:H131" si="15">C112/B112</f>
        <v>0.25</v>
      </c>
      <c r="I112" s="5"/>
    </row>
    <row r="113" spans="1:9">
      <c r="A113" s="4">
        <v>48</v>
      </c>
      <c r="B113" s="5">
        <v>1</v>
      </c>
      <c r="C113" s="5">
        <v>0.7</v>
      </c>
      <c r="D113" s="5">
        <v>243</v>
      </c>
      <c r="E113" s="5">
        <f t="shared" si="12"/>
        <v>48</v>
      </c>
      <c r="F113" s="6">
        <f t="shared" si="13"/>
        <v>17.8115183246073</v>
      </c>
      <c r="G113" s="6">
        <f t="shared" si="14"/>
        <v>0.371073298429319</v>
      </c>
      <c r="H113" s="6">
        <f t="shared" si="15"/>
        <v>0.7</v>
      </c>
      <c r="I113" s="5"/>
    </row>
    <row r="114" spans="1:9">
      <c r="A114" s="4">
        <v>48</v>
      </c>
      <c r="B114" s="5">
        <v>1.6</v>
      </c>
      <c r="C114" s="5">
        <v>1.9</v>
      </c>
      <c r="D114" s="5">
        <v>238</v>
      </c>
      <c r="E114" s="5">
        <f t="shared" si="12"/>
        <v>76.8</v>
      </c>
      <c r="F114" s="6">
        <f t="shared" si="13"/>
        <v>47.3507853403141</v>
      </c>
      <c r="G114" s="6">
        <f t="shared" si="14"/>
        <v>0.616546684118674</v>
      </c>
      <c r="H114" s="6">
        <f t="shared" si="15"/>
        <v>1.1875</v>
      </c>
      <c r="I114" s="5"/>
    </row>
    <row r="115" spans="1:9">
      <c r="A115" s="4">
        <v>48</v>
      </c>
      <c r="B115" s="5">
        <v>2.2</v>
      </c>
      <c r="C115" s="5">
        <v>2.9</v>
      </c>
      <c r="D115" s="5">
        <v>234</v>
      </c>
      <c r="E115" s="5">
        <f t="shared" si="12"/>
        <v>105.6</v>
      </c>
      <c r="F115" s="6">
        <f t="shared" si="13"/>
        <v>71.0575916230366</v>
      </c>
      <c r="G115" s="6">
        <f t="shared" si="14"/>
        <v>0.672893860066635</v>
      </c>
      <c r="H115" s="6">
        <f t="shared" si="15"/>
        <v>1.31818181818182</v>
      </c>
      <c r="I115" s="5"/>
    </row>
    <row r="116" spans="1:9">
      <c r="A116" s="4">
        <v>48</v>
      </c>
      <c r="B116" s="5">
        <v>2.6</v>
      </c>
      <c r="C116" s="5">
        <v>3.6</v>
      </c>
      <c r="D116" s="5">
        <v>231</v>
      </c>
      <c r="E116" s="5">
        <f t="shared" si="12"/>
        <v>124.8</v>
      </c>
      <c r="F116" s="6">
        <f t="shared" si="13"/>
        <v>87.0785340314136</v>
      </c>
      <c r="G116" s="6">
        <f t="shared" si="14"/>
        <v>0.69774466371325</v>
      </c>
      <c r="H116" s="6">
        <f t="shared" si="15"/>
        <v>1.38461538461538</v>
      </c>
      <c r="I116" s="5"/>
    </row>
    <row r="117" spans="1:9">
      <c r="A117" s="4">
        <v>48</v>
      </c>
      <c r="B117" s="5">
        <v>3</v>
      </c>
      <c r="C117" s="5">
        <v>4.6</v>
      </c>
      <c r="D117" s="5">
        <v>226</v>
      </c>
      <c r="E117" s="5">
        <f t="shared" si="12"/>
        <v>144</v>
      </c>
      <c r="F117" s="6">
        <f t="shared" si="13"/>
        <v>108.858638743455</v>
      </c>
      <c r="G117" s="6">
        <f t="shared" si="14"/>
        <v>0.755962769051774</v>
      </c>
      <c r="H117" s="6">
        <f t="shared" si="15"/>
        <v>1.53333333333333</v>
      </c>
      <c r="I117" s="5"/>
    </row>
    <row r="118" spans="1:9">
      <c r="A118" s="4">
        <v>48</v>
      </c>
      <c r="B118" s="5">
        <v>3.5</v>
      </c>
      <c r="C118" s="5">
        <v>5.4</v>
      </c>
      <c r="D118" s="5">
        <v>223</v>
      </c>
      <c r="E118" s="5">
        <f t="shared" si="12"/>
        <v>168</v>
      </c>
      <c r="F118" s="6">
        <f t="shared" si="13"/>
        <v>126.094240837696</v>
      </c>
      <c r="G118" s="6">
        <f t="shared" si="14"/>
        <v>0.75056095736724</v>
      </c>
      <c r="H118" s="6">
        <f t="shared" si="15"/>
        <v>1.54285714285714</v>
      </c>
      <c r="I118" s="5"/>
    </row>
    <row r="119" spans="1:9">
      <c r="A119" s="7">
        <v>48</v>
      </c>
      <c r="B119" s="8">
        <v>4.2</v>
      </c>
      <c r="C119" s="8">
        <v>6.7</v>
      </c>
      <c r="D119" s="8">
        <v>218</v>
      </c>
      <c r="E119" s="8">
        <f t="shared" si="12"/>
        <v>201.6</v>
      </c>
      <c r="F119" s="9">
        <f t="shared" si="13"/>
        <v>152.942408376963</v>
      </c>
      <c r="G119" s="9">
        <f t="shared" si="14"/>
        <v>0.758642898695255</v>
      </c>
      <c r="H119" s="9">
        <f t="shared" si="15"/>
        <v>1.5952380952381</v>
      </c>
      <c r="I119" s="8"/>
    </row>
    <row r="120" spans="1:9">
      <c r="A120" s="13">
        <v>48</v>
      </c>
      <c r="B120" s="14">
        <v>4.7</v>
      </c>
      <c r="C120" s="14">
        <v>7.5</v>
      </c>
      <c r="D120" s="14">
        <v>214</v>
      </c>
      <c r="E120" s="14">
        <f t="shared" si="12"/>
        <v>225.6</v>
      </c>
      <c r="F120" s="15">
        <f t="shared" si="13"/>
        <v>168.062827225131</v>
      </c>
      <c r="G120" s="15">
        <f t="shared" si="14"/>
        <v>0.744959340536928</v>
      </c>
      <c r="H120" s="15">
        <f t="shared" si="15"/>
        <v>1.59574468085106</v>
      </c>
      <c r="I120" s="15">
        <f>AVERAGE(H114:H131)</f>
        <v>1.6136673936659</v>
      </c>
    </row>
    <row r="121" spans="1:9">
      <c r="A121" s="4">
        <v>48</v>
      </c>
      <c r="B121" s="5">
        <v>5.1</v>
      </c>
      <c r="C121" s="5">
        <v>8.5</v>
      </c>
      <c r="D121" s="5">
        <v>210</v>
      </c>
      <c r="E121" s="5">
        <f t="shared" si="12"/>
        <v>244.8</v>
      </c>
      <c r="F121" s="6">
        <f t="shared" si="13"/>
        <v>186.910994764398</v>
      </c>
      <c r="G121" s="6">
        <f t="shared" si="14"/>
        <v>0.763525305410122</v>
      </c>
      <c r="H121" s="6">
        <f t="shared" si="15"/>
        <v>1.66666666666667</v>
      </c>
      <c r="I121" s="5"/>
    </row>
    <row r="122" spans="1:9">
      <c r="A122" s="4">
        <v>48</v>
      </c>
      <c r="B122" s="5">
        <v>5.8</v>
      </c>
      <c r="C122" s="5">
        <v>9.8</v>
      </c>
      <c r="D122" s="5">
        <v>200</v>
      </c>
      <c r="E122" s="5">
        <f t="shared" si="12"/>
        <v>278.4</v>
      </c>
      <c r="F122" s="6">
        <f t="shared" si="13"/>
        <v>205.235602094241</v>
      </c>
      <c r="G122" s="6">
        <f t="shared" si="14"/>
        <v>0.737196846602877</v>
      </c>
      <c r="H122" s="6">
        <f t="shared" si="15"/>
        <v>1.68965517241379</v>
      </c>
      <c r="I122" s="5"/>
    </row>
    <row r="123" spans="1:9">
      <c r="A123" s="4">
        <v>48</v>
      </c>
      <c r="B123" s="5">
        <v>6.5</v>
      </c>
      <c r="C123" s="5">
        <v>11</v>
      </c>
      <c r="D123" s="5">
        <v>196</v>
      </c>
      <c r="E123" s="5">
        <f t="shared" si="12"/>
        <v>312</v>
      </c>
      <c r="F123" s="6">
        <f t="shared" si="13"/>
        <v>225.759162303665</v>
      </c>
      <c r="G123" s="6">
        <f t="shared" si="14"/>
        <v>0.723587058665593</v>
      </c>
      <c r="H123" s="6">
        <f t="shared" si="15"/>
        <v>1.69230769230769</v>
      </c>
      <c r="I123" s="5"/>
    </row>
    <row r="124" spans="1:9">
      <c r="A124" s="4">
        <v>48</v>
      </c>
      <c r="B124" s="5">
        <v>6.9</v>
      </c>
      <c r="C124" s="5">
        <v>11.9</v>
      </c>
      <c r="D124" s="5">
        <v>190</v>
      </c>
      <c r="E124" s="5">
        <f t="shared" si="12"/>
        <v>331.2</v>
      </c>
      <c r="F124" s="6">
        <f t="shared" si="13"/>
        <v>236.753926701571</v>
      </c>
      <c r="G124" s="6">
        <f t="shared" si="14"/>
        <v>0.714836735210056</v>
      </c>
      <c r="H124" s="6">
        <f t="shared" si="15"/>
        <v>1.72463768115942</v>
      </c>
      <c r="I124" s="5"/>
    </row>
    <row r="125" spans="1:9">
      <c r="A125" s="4">
        <v>48</v>
      </c>
      <c r="B125" s="5">
        <v>7.5</v>
      </c>
      <c r="C125" s="5">
        <v>13</v>
      </c>
      <c r="D125" s="5">
        <v>185</v>
      </c>
      <c r="E125" s="5">
        <f t="shared" si="12"/>
        <v>360</v>
      </c>
      <c r="F125" s="6">
        <f t="shared" si="13"/>
        <v>251.832460732984</v>
      </c>
      <c r="G125" s="6">
        <f t="shared" si="14"/>
        <v>0.699534613147179</v>
      </c>
      <c r="H125" s="6">
        <f t="shared" si="15"/>
        <v>1.73333333333333</v>
      </c>
      <c r="I125" s="5"/>
    </row>
    <row r="126" spans="1:9">
      <c r="A126" s="4">
        <v>48</v>
      </c>
      <c r="B126" s="5">
        <v>8.2</v>
      </c>
      <c r="C126" s="5">
        <v>14</v>
      </c>
      <c r="D126" s="5">
        <v>178</v>
      </c>
      <c r="E126" s="5">
        <f t="shared" si="12"/>
        <v>393.6</v>
      </c>
      <c r="F126" s="6">
        <f t="shared" si="13"/>
        <v>260.942408376963</v>
      </c>
      <c r="G126" s="6">
        <f t="shared" si="14"/>
        <v>0.662963435917082</v>
      </c>
      <c r="H126" s="6">
        <f t="shared" si="15"/>
        <v>1.70731707317073</v>
      </c>
      <c r="I126" s="5"/>
    </row>
    <row r="127" spans="1:9">
      <c r="A127" s="4">
        <v>48</v>
      </c>
      <c r="B127" s="5">
        <v>9.1</v>
      </c>
      <c r="C127" s="5">
        <v>15.8</v>
      </c>
      <c r="D127" s="5">
        <v>170</v>
      </c>
      <c r="E127" s="5">
        <f t="shared" si="12"/>
        <v>436.8</v>
      </c>
      <c r="F127" s="6">
        <f t="shared" si="13"/>
        <v>281.256544502618</v>
      </c>
      <c r="G127" s="6">
        <f t="shared" si="14"/>
        <v>0.643902345473026</v>
      </c>
      <c r="H127" s="6">
        <f t="shared" si="15"/>
        <v>1.73626373626374</v>
      </c>
      <c r="I127" s="5"/>
    </row>
    <row r="128" spans="1:9">
      <c r="A128" s="4">
        <v>48</v>
      </c>
      <c r="B128" s="5">
        <v>10</v>
      </c>
      <c r="C128" s="5">
        <v>17.3</v>
      </c>
      <c r="D128" s="5">
        <v>165</v>
      </c>
      <c r="E128" s="5">
        <f t="shared" si="12"/>
        <v>480</v>
      </c>
      <c r="F128" s="6">
        <f t="shared" si="13"/>
        <v>298.900523560209</v>
      </c>
      <c r="G128" s="6">
        <f t="shared" si="14"/>
        <v>0.62270942408377</v>
      </c>
      <c r="H128" s="6">
        <f t="shared" si="15"/>
        <v>1.73</v>
      </c>
      <c r="I128" s="5"/>
    </row>
    <row r="129" spans="1:9">
      <c r="A129" s="4">
        <v>48</v>
      </c>
      <c r="B129" s="5">
        <v>10.7</v>
      </c>
      <c r="C129" s="5">
        <v>18.5</v>
      </c>
      <c r="D129" s="5">
        <v>155</v>
      </c>
      <c r="E129" s="5">
        <f t="shared" si="12"/>
        <v>513.6</v>
      </c>
      <c r="F129" s="6">
        <f t="shared" si="13"/>
        <v>300.261780104712</v>
      </c>
      <c r="G129" s="6">
        <f t="shared" si="14"/>
        <v>0.584621845998271</v>
      </c>
      <c r="H129" s="6">
        <f t="shared" si="15"/>
        <v>1.72897196261682</v>
      </c>
      <c r="I129" s="5"/>
    </row>
    <row r="130" spans="1:9">
      <c r="A130" s="4">
        <v>48</v>
      </c>
      <c r="B130" s="5">
        <v>13.1</v>
      </c>
      <c r="C130" s="5">
        <v>22</v>
      </c>
      <c r="D130" s="5">
        <v>123</v>
      </c>
      <c r="E130" s="5">
        <f t="shared" si="12"/>
        <v>628.8</v>
      </c>
      <c r="F130" s="6">
        <f t="shared" si="13"/>
        <v>283.350785340314</v>
      </c>
      <c r="G130" s="6">
        <f t="shared" si="14"/>
        <v>0.450621477958515</v>
      </c>
      <c r="H130" s="6">
        <f t="shared" si="15"/>
        <v>1.6793893129771</v>
      </c>
      <c r="I130" s="5"/>
    </row>
    <row r="131" spans="1:9">
      <c r="A131" s="16">
        <v>48</v>
      </c>
      <c r="B131" s="17">
        <v>20</v>
      </c>
      <c r="C131" s="17">
        <v>36</v>
      </c>
      <c r="D131" s="17">
        <v>0</v>
      </c>
      <c r="E131" s="17">
        <f t="shared" si="12"/>
        <v>960</v>
      </c>
      <c r="F131" s="18">
        <f t="shared" si="13"/>
        <v>0</v>
      </c>
      <c r="G131" s="18">
        <f t="shared" si="14"/>
        <v>0</v>
      </c>
      <c r="H131" s="18">
        <f t="shared" si="15"/>
        <v>1.8</v>
      </c>
      <c r="I131" s="17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7169" progId="Visio.Drawing.11" r:id="rId3">
          <objectPr defaultSize="0" r:id="rId4">
            <anchor moveWithCells="1" sizeWithCells="1">
              <from>
                <xdr:col>0</xdr:col>
                <xdr:colOff>9525</xdr:colOff>
                <xdr:row>0</xdr:row>
                <xdr:rowOff>17780</xdr:rowOff>
              </from>
              <to>
                <xdr:col>13</xdr:col>
                <xdr:colOff>149225</xdr:colOff>
                <xdr:row>37</xdr:row>
                <xdr:rowOff>170815</xdr:rowOff>
              </to>
            </anchor>
          </objectPr>
        </oleObject>
      </mc:Choice>
      <mc:Fallback>
        <oleObject shapeId="7169" progId="Visio.Drawing.11" r:id="rId3"/>
      </mc:Fallback>
    </mc:AlternateContent>
  </oleObjec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31:M161"/>
  <sheetViews>
    <sheetView topLeftCell="C52" workbookViewId="0">
      <selection activeCell="T32" sqref="T32"/>
    </sheetView>
  </sheetViews>
  <sheetFormatPr defaultColWidth="9" defaultRowHeight="14.25"/>
  <sheetData>
    <row r="31" spans="13:13">
      <c r="M31" t="s">
        <v>188</v>
      </c>
    </row>
    <row r="70" spans="3:11">
      <c r="C70" s="1" t="s">
        <v>154</v>
      </c>
      <c r="D70" s="2" t="s">
        <v>155</v>
      </c>
      <c r="E70" s="2" t="s">
        <v>156</v>
      </c>
      <c r="F70" s="2" t="s">
        <v>157</v>
      </c>
      <c r="G70" s="2" t="s">
        <v>158</v>
      </c>
      <c r="H70" s="3" t="s">
        <v>159</v>
      </c>
      <c r="I70" s="3" t="s">
        <v>160</v>
      </c>
      <c r="J70" s="3" t="s">
        <v>161</v>
      </c>
      <c r="K70" s="5"/>
    </row>
    <row r="71" spans="3:11">
      <c r="C71" s="4" t="s">
        <v>189</v>
      </c>
      <c r="D71" s="5"/>
      <c r="E71" s="5"/>
      <c r="F71" s="5"/>
      <c r="G71" s="5"/>
      <c r="H71" s="6"/>
      <c r="I71" s="6"/>
      <c r="J71" s="6"/>
      <c r="K71" s="5"/>
    </row>
    <row r="72" spans="3:11">
      <c r="C72" s="4">
        <v>48</v>
      </c>
      <c r="D72" s="5">
        <v>0.5</v>
      </c>
      <c r="E72" s="5">
        <v>0.6</v>
      </c>
      <c r="F72" s="5">
        <v>160</v>
      </c>
      <c r="G72" s="5">
        <f t="shared" ref="G72:G90" si="0">C72*D72</f>
        <v>24</v>
      </c>
      <c r="H72" s="6">
        <f t="shared" ref="H72:H90" si="1">E72*F72/9.55</f>
        <v>10.0523560209424</v>
      </c>
      <c r="I72" s="6">
        <f t="shared" ref="I72:I90" si="2">H72/G72</f>
        <v>0.418848167539267</v>
      </c>
      <c r="J72" s="6">
        <f t="shared" ref="J72:J90" si="3">E72/D72</f>
        <v>1.2</v>
      </c>
      <c r="K72" s="5"/>
    </row>
    <row r="73" spans="3:11">
      <c r="C73" s="4">
        <v>48</v>
      </c>
      <c r="D73" s="5">
        <v>0.8</v>
      </c>
      <c r="E73" s="5">
        <v>1.3</v>
      </c>
      <c r="F73" s="5">
        <v>160</v>
      </c>
      <c r="G73" s="5">
        <f t="shared" si="0"/>
        <v>38.4</v>
      </c>
      <c r="H73" s="6">
        <f t="shared" si="1"/>
        <v>21.7801047120419</v>
      </c>
      <c r="I73" s="6">
        <f t="shared" si="2"/>
        <v>0.567190226876091</v>
      </c>
      <c r="J73" s="6">
        <f t="shared" si="3"/>
        <v>1.625</v>
      </c>
      <c r="K73" s="5"/>
    </row>
    <row r="74" spans="3:11">
      <c r="C74" s="4">
        <v>48</v>
      </c>
      <c r="D74" s="5">
        <v>1</v>
      </c>
      <c r="E74" s="5">
        <v>2</v>
      </c>
      <c r="F74" s="5">
        <v>160</v>
      </c>
      <c r="G74" s="5">
        <f t="shared" si="0"/>
        <v>48</v>
      </c>
      <c r="H74" s="6">
        <f t="shared" si="1"/>
        <v>33.5078534031414</v>
      </c>
      <c r="I74" s="6">
        <f t="shared" si="2"/>
        <v>0.698080279232112</v>
      </c>
      <c r="J74" s="6">
        <f t="shared" si="3"/>
        <v>2</v>
      </c>
      <c r="K74" s="5"/>
    </row>
    <row r="75" spans="3:11">
      <c r="C75" s="4">
        <v>48</v>
      </c>
      <c r="D75" s="5">
        <v>1.5</v>
      </c>
      <c r="E75" s="5">
        <v>3</v>
      </c>
      <c r="F75" s="5">
        <v>156</v>
      </c>
      <c r="G75" s="5">
        <f t="shared" si="0"/>
        <v>72</v>
      </c>
      <c r="H75" s="6">
        <f t="shared" si="1"/>
        <v>49.0052356020942</v>
      </c>
      <c r="I75" s="6">
        <f t="shared" si="2"/>
        <v>0.680628272251309</v>
      </c>
      <c r="J75" s="6">
        <f t="shared" si="3"/>
        <v>2</v>
      </c>
      <c r="K75" s="5"/>
    </row>
    <row r="76" spans="3:11">
      <c r="C76" s="4">
        <v>48</v>
      </c>
      <c r="D76" s="5">
        <v>1.7</v>
      </c>
      <c r="E76" s="5">
        <v>3.8</v>
      </c>
      <c r="F76" s="5">
        <v>154</v>
      </c>
      <c r="G76" s="5">
        <f t="shared" si="0"/>
        <v>81.6</v>
      </c>
      <c r="H76" s="6">
        <f t="shared" si="1"/>
        <v>61.2774869109948</v>
      </c>
      <c r="I76" s="6">
        <f t="shared" si="2"/>
        <v>0.750949594497485</v>
      </c>
      <c r="J76" s="6">
        <f t="shared" si="3"/>
        <v>2.23529411764706</v>
      </c>
      <c r="K76" s="5"/>
    </row>
    <row r="77" spans="3:11">
      <c r="C77" s="4">
        <v>48</v>
      </c>
      <c r="D77" s="5">
        <v>2.1</v>
      </c>
      <c r="E77" s="5">
        <v>4.8</v>
      </c>
      <c r="F77" s="5">
        <v>152</v>
      </c>
      <c r="G77" s="5">
        <f t="shared" si="0"/>
        <v>100.8</v>
      </c>
      <c r="H77" s="6">
        <f t="shared" si="1"/>
        <v>76.3979057591623</v>
      </c>
      <c r="I77" s="6">
        <f t="shared" si="2"/>
        <v>0.757915731737721</v>
      </c>
      <c r="J77" s="6">
        <f t="shared" si="3"/>
        <v>2.28571428571429</v>
      </c>
      <c r="K77" s="5"/>
    </row>
    <row r="78" spans="3:11">
      <c r="C78" s="4">
        <v>48</v>
      </c>
      <c r="D78" s="5">
        <v>2.6</v>
      </c>
      <c r="E78" s="5">
        <v>6.2</v>
      </c>
      <c r="F78" s="5">
        <v>150</v>
      </c>
      <c r="G78" s="5">
        <f t="shared" si="0"/>
        <v>124.8</v>
      </c>
      <c r="H78" s="6">
        <f t="shared" si="1"/>
        <v>97.3821989528796</v>
      </c>
      <c r="I78" s="6">
        <f t="shared" si="2"/>
        <v>0.780306081353202</v>
      </c>
      <c r="J78" s="6">
        <f t="shared" si="3"/>
        <v>2.38461538461538</v>
      </c>
      <c r="K78" s="5"/>
    </row>
    <row r="79" spans="3:11">
      <c r="C79" s="4">
        <v>48</v>
      </c>
      <c r="D79" s="5">
        <v>2.9</v>
      </c>
      <c r="E79" s="5">
        <v>7.2</v>
      </c>
      <c r="F79" s="5">
        <v>149</v>
      </c>
      <c r="G79" s="5">
        <f t="shared" si="0"/>
        <v>139.2</v>
      </c>
      <c r="H79" s="6">
        <f t="shared" si="1"/>
        <v>112.335078534031</v>
      </c>
      <c r="I79" s="6">
        <f t="shared" si="2"/>
        <v>0.807004874526088</v>
      </c>
      <c r="J79" s="6">
        <f t="shared" si="3"/>
        <v>2.48275862068966</v>
      </c>
      <c r="K79" s="5"/>
    </row>
    <row r="80" spans="3:11">
      <c r="C80" s="10">
        <v>48</v>
      </c>
      <c r="D80" s="11">
        <v>3.3</v>
      </c>
      <c r="E80" s="11">
        <v>8.5</v>
      </c>
      <c r="F80" s="11">
        <v>146</v>
      </c>
      <c r="G80" s="11">
        <f t="shared" si="0"/>
        <v>158.4</v>
      </c>
      <c r="H80" s="12">
        <f t="shared" si="1"/>
        <v>129.947643979058</v>
      </c>
      <c r="I80" s="12">
        <f t="shared" si="2"/>
        <v>0.820376540271828</v>
      </c>
      <c r="J80" s="12">
        <f t="shared" si="3"/>
        <v>2.57575757575758</v>
      </c>
      <c r="K80" s="5"/>
    </row>
    <row r="81" spans="3:11">
      <c r="C81" s="4">
        <v>48</v>
      </c>
      <c r="D81" s="5">
        <v>3.8</v>
      </c>
      <c r="E81" s="5">
        <v>9.8</v>
      </c>
      <c r="F81" s="5">
        <v>144</v>
      </c>
      <c r="G81" s="5">
        <f t="shared" si="0"/>
        <v>182.4</v>
      </c>
      <c r="H81" s="6">
        <f t="shared" si="1"/>
        <v>147.769633507853</v>
      </c>
      <c r="I81" s="6">
        <f t="shared" si="2"/>
        <v>0.81014053458253</v>
      </c>
      <c r="J81" s="6">
        <f t="shared" si="3"/>
        <v>2.57894736842105</v>
      </c>
      <c r="K81" s="5"/>
    </row>
    <row r="82" spans="3:11">
      <c r="C82" s="13">
        <v>48</v>
      </c>
      <c r="D82" s="14">
        <v>3.9</v>
      </c>
      <c r="E82" s="14">
        <v>10.6</v>
      </c>
      <c r="F82" s="14">
        <v>144</v>
      </c>
      <c r="G82" s="14">
        <f t="shared" si="0"/>
        <v>187.2</v>
      </c>
      <c r="H82" s="15">
        <f t="shared" si="1"/>
        <v>159.832460732984</v>
      </c>
      <c r="I82" s="15">
        <f t="shared" si="2"/>
        <v>0.85380587998389</v>
      </c>
      <c r="J82" s="15">
        <f t="shared" si="3"/>
        <v>2.71794871794872</v>
      </c>
      <c r="K82" s="5"/>
    </row>
    <row r="83" spans="3:11">
      <c r="C83" s="4">
        <v>48</v>
      </c>
      <c r="D83" s="5">
        <v>4.5</v>
      </c>
      <c r="E83" s="5">
        <v>12</v>
      </c>
      <c r="F83" s="5">
        <v>139</v>
      </c>
      <c r="G83" s="5">
        <f t="shared" si="0"/>
        <v>216</v>
      </c>
      <c r="H83" s="6">
        <f t="shared" si="1"/>
        <v>174.659685863874</v>
      </c>
      <c r="I83" s="6">
        <f t="shared" si="2"/>
        <v>0.808609656777196</v>
      </c>
      <c r="J83" s="6">
        <f t="shared" si="3"/>
        <v>2.66666666666667</v>
      </c>
      <c r="K83" s="5"/>
    </row>
    <row r="84" spans="3:11">
      <c r="C84" s="16">
        <v>48</v>
      </c>
      <c r="D84" s="17">
        <v>5.1</v>
      </c>
      <c r="E84" s="17">
        <v>13.5</v>
      </c>
      <c r="F84" s="17">
        <v>136</v>
      </c>
      <c r="G84" s="17">
        <f t="shared" si="0"/>
        <v>244.8</v>
      </c>
      <c r="H84" s="18">
        <f t="shared" si="1"/>
        <v>192.251308900524</v>
      </c>
      <c r="I84" s="18">
        <f t="shared" si="2"/>
        <v>0.785340314136126</v>
      </c>
      <c r="J84" s="18">
        <f t="shared" si="3"/>
        <v>2.64705882352941</v>
      </c>
      <c r="K84" s="18">
        <f>AVERAGE(J73:J90)</f>
        <v>2.4680352446025</v>
      </c>
    </row>
    <row r="85" spans="3:11">
      <c r="C85" s="4">
        <v>48</v>
      </c>
      <c r="D85" s="5">
        <v>5.7</v>
      </c>
      <c r="E85" s="5">
        <v>15.2</v>
      </c>
      <c r="F85" s="5">
        <v>131</v>
      </c>
      <c r="G85" s="5">
        <f t="shared" si="0"/>
        <v>273.6</v>
      </c>
      <c r="H85" s="6">
        <f t="shared" si="1"/>
        <v>208.502617801047</v>
      </c>
      <c r="I85" s="6">
        <f t="shared" si="2"/>
        <v>0.762070971495055</v>
      </c>
      <c r="J85" s="6">
        <f t="shared" si="3"/>
        <v>2.66666666666667</v>
      </c>
      <c r="K85" s="5"/>
    </row>
    <row r="86" spans="3:11">
      <c r="C86" s="4">
        <v>48</v>
      </c>
      <c r="D86" s="5">
        <v>6.1</v>
      </c>
      <c r="E86" s="5">
        <v>16.5</v>
      </c>
      <c r="F86" s="5">
        <v>128</v>
      </c>
      <c r="G86" s="5">
        <f t="shared" si="0"/>
        <v>292.8</v>
      </c>
      <c r="H86" s="6">
        <f t="shared" si="1"/>
        <v>221.151832460733</v>
      </c>
      <c r="I86" s="6">
        <f t="shared" si="2"/>
        <v>0.755299974251137</v>
      </c>
      <c r="J86" s="6">
        <f t="shared" si="3"/>
        <v>2.70491803278689</v>
      </c>
      <c r="K86" s="5"/>
    </row>
    <row r="87" spans="3:11">
      <c r="C87" s="4">
        <v>48</v>
      </c>
      <c r="D87" s="5">
        <v>6.6</v>
      </c>
      <c r="E87" s="5">
        <v>17.5</v>
      </c>
      <c r="F87" s="5">
        <v>127</v>
      </c>
      <c r="G87" s="5">
        <f t="shared" si="0"/>
        <v>316.8</v>
      </c>
      <c r="H87" s="6">
        <f t="shared" si="1"/>
        <v>232.722513089005</v>
      </c>
      <c r="I87" s="6">
        <f t="shared" si="2"/>
        <v>0.734603892326405</v>
      </c>
      <c r="J87" s="6">
        <f t="shared" si="3"/>
        <v>2.65151515151515</v>
      </c>
      <c r="K87" s="5"/>
    </row>
    <row r="88" spans="3:11">
      <c r="C88" s="4">
        <v>48</v>
      </c>
      <c r="D88" s="5">
        <v>6.8</v>
      </c>
      <c r="E88" s="5">
        <v>18.6</v>
      </c>
      <c r="F88" s="5">
        <v>124</v>
      </c>
      <c r="G88" s="5">
        <f t="shared" si="0"/>
        <v>326.4</v>
      </c>
      <c r="H88" s="6">
        <f t="shared" si="1"/>
        <v>241.507853403141</v>
      </c>
      <c r="I88" s="6">
        <f t="shared" si="2"/>
        <v>0.739913766553742</v>
      </c>
      <c r="J88" s="6">
        <f t="shared" si="3"/>
        <v>2.73529411764706</v>
      </c>
      <c r="K88" s="5"/>
    </row>
    <row r="89" spans="3:11">
      <c r="C89" s="4">
        <v>48</v>
      </c>
      <c r="D89" s="5">
        <v>7.1</v>
      </c>
      <c r="E89" s="5">
        <v>19.5</v>
      </c>
      <c r="F89" s="5">
        <v>122</v>
      </c>
      <c r="G89" s="5">
        <f t="shared" si="0"/>
        <v>340.8</v>
      </c>
      <c r="H89" s="6">
        <f t="shared" si="1"/>
        <v>249.109947643979</v>
      </c>
      <c r="I89" s="6">
        <f t="shared" si="2"/>
        <v>0.730956419143131</v>
      </c>
      <c r="J89" s="6">
        <f t="shared" si="3"/>
        <v>2.74647887323944</v>
      </c>
      <c r="K89" s="5"/>
    </row>
    <row r="90" spans="3:11">
      <c r="C90" s="4">
        <v>48</v>
      </c>
      <c r="D90" s="5">
        <v>7.5</v>
      </c>
      <c r="E90" s="5">
        <v>20.4</v>
      </c>
      <c r="F90" s="5">
        <v>118</v>
      </c>
      <c r="G90" s="5">
        <f t="shared" si="0"/>
        <v>360</v>
      </c>
      <c r="H90" s="6">
        <f t="shared" si="1"/>
        <v>252.062827225131</v>
      </c>
      <c r="I90" s="6">
        <f t="shared" si="2"/>
        <v>0.700174520069808</v>
      </c>
      <c r="J90" s="6">
        <f t="shared" si="3"/>
        <v>2.72</v>
      </c>
      <c r="K90" s="5"/>
    </row>
    <row r="92" spans="3:11">
      <c r="C92" s="4" t="s">
        <v>190</v>
      </c>
      <c r="D92" s="5"/>
      <c r="E92" s="5"/>
      <c r="F92" s="5"/>
      <c r="G92" s="5"/>
      <c r="H92" s="6"/>
      <c r="I92" s="6"/>
      <c r="J92" s="6"/>
      <c r="K92" s="5"/>
    </row>
    <row r="93" spans="3:11">
      <c r="C93" s="4">
        <v>24</v>
      </c>
      <c r="D93" s="5">
        <v>0.4</v>
      </c>
      <c r="E93" s="5">
        <v>0</v>
      </c>
      <c r="F93" s="5">
        <v>129</v>
      </c>
      <c r="G93" s="5">
        <f t="shared" ref="G93:G113" si="4">C93*D93</f>
        <v>9.6</v>
      </c>
      <c r="H93" s="6">
        <f t="shared" ref="H93:H113" si="5">E93*F93/9.55</f>
        <v>0</v>
      </c>
      <c r="I93" s="6">
        <f t="shared" ref="I93:I113" si="6">H93/G93</f>
        <v>0</v>
      </c>
      <c r="J93" s="6">
        <f t="shared" ref="J93:J113" si="7">E93/D93</f>
        <v>0</v>
      </c>
      <c r="K93" s="5"/>
    </row>
    <row r="94" spans="3:11">
      <c r="C94" s="4">
        <v>24</v>
      </c>
      <c r="D94" s="5">
        <v>0.8</v>
      </c>
      <c r="E94" s="5">
        <v>0.6</v>
      </c>
      <c r="F94" s="5">
        <v>126</v>
      </c>
      <c r="G94" s="5">
        <f t="shared" si="4"/>
        <v>19.2</v>
      </c>
      <c r="H94" s="6">
        <f t="shared" si="5"/>
        <v>7.91623036649215</v>
      </c>
      <c r="I94" s="6">
        <f t="shared" si="6"/>
        <v>0.412303664921466</v>
      </c>
      <c r="J94" s="6">
        <f t="shared" si="7"/>
        <v>0.75</v>
      </c>
      <c r="K94" s="5"/>
    </row>
    <row r="95" spans="3:11">
      <c r="C95" s="4">
        <v>24</v>
      </c>
      <c r="D95" s="5">
        <v>1.4</v>
      </c>
      <c r="E95" s="5">
        <v>1.7</v>
      </c>
      <c r="F95" s="5">
        <v>123</v>
      </c>
      <c r="G95" s="5">
        <f t="shared" si="4"/>
        <v>33.6</v>
      </c>
      <c r="H95" s="6">
        <f t="shared" si="5"/>
        <v>21.8952879581152</v>
      </c>
      <c r="I95" s="6">
        <f t="shared" si="6"/>
        <v>0.651645474943904</v>
      </c>
      <c r="J95" s="6">
        <f t="shared" si="7"/>
        <v>1.21428571428571</v>
      </c>
      <c r="K95" s="5"/>
    </row>
    <row r="96" spans="3:11">
      <c r="C96" s="4">
        <v>24</v>
      </c>
      <c r="D96" s="5">
        <v>2.1</v>
      </c>
      <c r="E96" s="5">
        <v>2.9</v>
      </c>
      <c r="F96" s="5">
        <v>121</v>
      </c>
      <c r="G96" s="5">
        <f t="shared" si="4"/>
        <v>50.4</v>
      </c>
      <c r="H96" s="6">
        <f t="shared" si="5"/>
        <v>36.7434554973822</v>
      </c>
      <c r="I96" s="6">
        <f t="shared" si="6"/>
        <v>0.72903681542425</v>
      </c>
      <c r="J96" s="6">
        <f t="shared" si="7"/>
        <v>1.38095238095238</v>
      </c>
      <c r="K96" s="5"/>
    </row>
    <row r="97" spans="3:11">
      <c r="C97" s="4">
        <v>24</v>
      </c>
      <c r="D97" s="5">
        <v>2.7</v>
      </c>
      <c r="E97" s="5">
        <v>4</v>
      </c>
      <c r="F97" s="5">
        <v>119</v>
      </c>
      <c r="G97" s="5">
        <f t="shared" si="4"/>
        <v>64.8</v>
      </c>
      <c r="H97" s="6">
        <f t="shared" si="5"/>
        <v>49.8429319371728</v>
      </c>
      <c r="I97" s="6">
        <f t="shared" si="6"/>
        <v>0.76918104841316</v>
      </c>
      <c r="J97" s="6">
        <f t="shared" si="7"/>
        <v>1.48148148148148</v>
      </c>
      <c r="K97" s="5"/>
    </row>
    <row r="98" spans="3:11">
      <c r="C98" s="4">
        <v>24</v>
      </c>
      <c r="D98" s="5">
        <v>3.3</v>
      </c>
      <c r="E98" s="5">
        <v>5.2</v>
      </c>
      <c r="F98" s="5">
        <v>117</v>
      </c>
      <c r="G98" s="5">
        <f t="shared" si="4"/>
        <v>79.2</v>
      </c>
      <c r="H98" s="6">
        <f t="shared" si="5"/>
        <v>63.7068062827225</v>
      </c>
      <c r="I98" s="6">
        <f t="shared" si="6"/>
        <v>0.804378867206092</v>
      </c>
      <c r="J98" s="6">
        <f t="shared" si="7"/>
        <v>1.57575757575758</v>
      </c>
      <c r="K98" s="5"/>
    </row>
    <row r="99" spans="3:11">
      <c r="C99" s="13">
        <v>24</v>
      </c>
      <c r="D99" s="14">
        <v>4</v>
      </c>
      <c r="E99" s="14">
        <v>6.4</v>
      </c>
      <c r="F99" s="14">
        <v>114</v>
      </c>
      <c r="G99" s="14">
        <f t="shared" si="4"/>
        <v>96</v>
      </c>
      <c r="H99" s="15">
        <f t="shared" si="5"/>
        <v>76.3979057591623</v>
      </c>
      <c r="I99" s="15">
        <f t="shared" si="6"/>
        <v>0.795811518324607</v>
      </c>
      <c r="J99" s="15">
        <f t="shared" si="7"/>
        <v>1.6</v>
      </c>
      <c r="K99" s="5"/>
    </row>
    <row r="100" spans="3:11">
      <c r="C100" s="4">
        <v>24</v>
      </c>
      <c r="D100" s="5">
        <v>4.8</v>
      </c>
      <c r="E100" s="5">
        <v>7.7</v>
      </c>
      <c r="F100" s="5">
        <v>112</v>
      </c>
      <c r="G100" s="5">
        <f t="shared" si="4"/>
        <v>115.2</v>
      </c>
      <c r="H100" s="6">
        <f t="shared" si="5"/>
        <v>90.303664921466</v>
      </c>
      <c r="I100" s="6">
        <f t="shared" si="6"/>
        <v>0.783885980221059</v>
      </c>
      <c r="J100" s="6">
        <f t="shared" si="7"/>
        <v>1.60416666666667</v>
      </c>
      <c r="K100" s="5"/>
    </row>
    <row r="101" spans="3:11">
      <c r="C101" s="4">
        <v>24</v>
      </c>
      <c r="D101" s="5">
        <v>5.5</v>
      </c>
      <c r="E101" s="5">
        <v>9</v>
      </c>
      <c r="F101" s="5">
        <v>110</v>
      </c>
      <c r="G101" s="5">
        <f t="shared" si="4"/>
        <v>132</v>
      </c>
      <c r="H101" s="6">
        <f t="shared" si="5"/>
        <v>103.664921465969</v>
      </c>
      <c r="I101" s="6">
        <f t="shared" si="6"/>
        <v>0.785340314136126</v>
      </c>
      <c r="J101" s="6">
        <f t="shared" si="7"/>
        <v>1.63636363636364</v>
      </c>
      <c r="K101" s="5"/>
    </row>
    <row r="102" spans="3:11">
      <c r="C102" s="4">
        <v>24</v>
      </c>
      <c r="D102" s="5">
        <v>6.2</v>
      </c>
      <c r="E102" s="5">
        <v>10.2</v>
      </c>
      <c r="F102" s="5">
        <v>108</v>
      </c>
      <c r="G102" s="5">
        <f t="shared" si="4"/>
        <v>148.8</v>
      </c>
      <c r="H102" s="6">
        <f t="shared" si="5"/>
        <v>115.350785340314</v>
      </c>
      <c r="I102" s="6">
        <f t="shared" si="6"/>
        <v>0.775206890727917</v>
      </c>
      <c r="J102" s="6">
        <f t="shared" si="7"/>
        <v>1.64516129032258</v>
      </c>
      <c r="K102" s="5"/>
    </row>
    <row r="103" spans="3:11">
      <c r="C103" s="4">
        <v>24</v>
      </c>
      <c r="D103" s="5">
        <v>6.8</v>
      </c>
      <c r="E103" s="5">
        <v>11.5</v>
      </c>
      <c r="F103" s="5">
        <v>106</v>
      </c>
      <c r="G103" s="5">
        <f t="shared" si="4"/>
        <v>163.2</v>
      </c>
      <c r="H103" s="6">
        <f t="shared" si="5"/>
        <v>127.643979057592</v>
      </c>
      <c r="I103" s="6">
        <f t="shared" si="6"/>
        <v>0.782132224617596</v>
      </c>
      <c r="J103" s="6">
        <f t="shared" si="7"/>
        <v>1.69117647058824</v>
      </c>
      <c r="K103" s="5"/>
    </row>
    <row r="104" spans="3:11">
      <c r="C104" s="4">
        <v>24</v>
      </c>
      <c r="D104" s="5">
        <v>7.4</v>
      </c>
      <c r="E104" s="5">
        <v>12.5</v>
      </c>
      <c r="F104" s="5">
        <v>101</v>
      </c>
      <c r="G104" s="5">
        <f t="shared" si="4"/>
        <v>177.6</v>
      </c>
      <c r="H104" s="6">
        <f t="shared" si="5"/>
        <v>132.198952879581</v>
      </c>
      <c r="I104" s="6">
        <f t="shared" si="6"/>
        <v>0.744363473421065</v>
      </c>
      <c r="J104" s="6">
        <f t="shared" si="7"/>
        <v>1.68918918918919</v>
      </c>
      <c r="K104" s="5"/>
    </row>
    <row r="105" spans="3:11">
      <c r="C105" s="16">
        <v>24</v>
      </c>
      <c r="D105" s="17">
        <v>7.9</v>
      </c>
      <c r="E105" s="17">
        <v>13</v>
      </c>
      <c r="F105" s="17">
        <v>100</v>
      </c>
      <c r="G105" s="17">
        <f t="shared" si="4"/>
        <v>189.6</v>
      </c>
      <c r="H105" s="18">
        <f t="shared" si="5"/>
        <v>136.125654450262</v>
      </c>
      <c r="I105" s="18">
        <f t="shared" si="6"/>
        <v>0.717962312501381</v>
      </c>
      <c r="J105" s="18">
        <f t="shared" si="7"/>
        <v>1.64556962025316</v>
      </c>
      <c r="K105" s="18">
        <f>AVERAGE(J95:J113)</f>
        <v>1.61920672726426</v>
      </c>
    </row>
    <row r="106" spans="3:11">
      <c r="C106" s="4">
        <v>24</v>
      </c>
      <c r="D106" s="5">
        <v>8.2</v>
      </c>
      <c r="E106" s="5">
        <v>13.9</v>
      </c>
      <c r="F106" s="5">
        <v>100</v>
      </c>
      <c r="G106" s="5">
        <f t="shared" si="4"/>
        <v>196.8</v>
      </c>
      <c r="H106" s="6">
        <f t="shared" si="5"/>
        <v>145.549738219895</v>
      </c>
      <c r="I106" s="6">
        <f t="shared" si="6"/>
        <v>0.739582003149875</v>
      </c>
      <c r="J106" s="6">
        <f t="shared" si="7"/>
        <v>1.69512195121951</v>
      </c>
      <c r="K106" s="5"/>
    </row>
    <row r="107" spans="3:11">
      <c r="C107" s="4">
        <v>24</v>
      </c>
      <c r="D107" s="5">
        <v>8.8</v>
      </c>
      <c r="E107" s="5">
        <v>15</v>
      </c>
      <c r="F107" s="5">
        <v>99</v>
      </c>
      <c r="G107" s="5">
        <f t="shared" si="4"/>
        <v>211.2</v>
      </c>
      <c r="H107" s="6">
        <f t="shared" si="5"/>
        <v>155.497382198953</v>
      </c>
      <c r="I107" s="6">
        <f t="shared" si="6"/>
        <v>0.736256544502618</v>
      </c>
      <c r="J107" s="6">
        <f t="shared" si="7"/>
        <v>1.70454545454545</v>
      </c>
      <c r="K107" s="5"/>
    </row>
    <row r="108" spans="3:11">
      <c r="C108" s="4">
        <v>24</v>
      </c>
      <c r="D108" s="5">
        <v>9.5</v>
      </c>
      <c r="E108" s="5">
        <v>16.2</v>
      </c>
      <c r="F108" s="5">
        <v>94</v>
      </c>
      <c r="G108" s="5">
        <f t="shared" si="4"/>
        <v>228</v>
      </c>
      <c r="H108" s="6">
        <f t="shared" si="5"/>
        <v>159.455497382199</v>
      </c>
      <c r="I108" s="6">
        <f t="shared" si="6"/>
        <v>0.699366216588592</v>
      </c>
      <c r="J108" s="6">
        <f t="shared" si="7"/>
        <v>1.70526315789474</v>
      </c>
      <c r="K108" s="5"/>
    </row>
    <row r="109" spans="3:11">
      <c r="C109" s="10">
        <v>24</v>
      </c>
      <c r="D109" s="11">
        <v>10.2</v>
      </c>
      <c r="E109" s="11">
        <v>17.2</v>
      </c>
      <c r="F109" s="11">
        <v>93</v>
      </c>
      <c r="G109" s="11">
        <f t="shared" si="4"/>
        <v>244.8</v>
      </c>
      <c r="H109" s="12">
        <f t="shared" si="5"/>
        <v>167.497382198953</v>
      </c>
      <c r="I109" s="12">
        <f t="shared" si="6"/>
        <v>0.684221332512062</v>
      </c>
      <c r="J109" s="12">
        <f t="shared" si="7"/>
        <v>1.68627450980392</v>
      </c>
      <c r="K109" s="5"/>
    </row>
    <row r="110" spans="3:11">
      <c r="C110" s="4">
        <v>24</v>
      </c>
      <c r="D110" s="5">
        <v>10.8</v>
      </c>
      <c r="E110" s="5">
        <v>18.4</v>
      </c>
      <c r="F110" s="5">
        <v>90</v>
      </c>
      <c r="G110" s="5">
        <f t="shared" si="4"/>
        <v>259.2</v>
      </c>
      <c r="H110" s="6">
        <f t="shared" si="5"/>
        <v>173.403141361257</v>
      </c>
      <c r="I110" s="6">
        <f t="shared" si="6"/>
        <v>0.668993600930773</v>
      </c>
      <c r="J110" s="6">
        <f t="shared" si="7"/>
        <v>1.7037037037037</v>
      </c>
      <c r="K110" s="5"/>
    </row>
    <row r="111" spans="3:11">
      <c r="C111" s="4">
        <v>24</v>
      </c>
      <c r="D111" s="5">
        <v>11.3</v>
      </c>
      <c r="E111" s="5">
        <v>19.3</v>
      </c>
      <c r="F111" s="5">
        <v>88</v>
      </c>
      <c r="G111" s="5">
        <f t="shared" si="4"/>
        <v>271.2</v>
      </c>
      <c r="H111" s="6">
        <f t="shared" si="5"/>
        <v>177.842931937173</v>
      </c>
      <c r="I111" s="6">
        <f t="shared" si="6"/>
        <v>0.655763023367156</v>
      </c>
      <c r="J111" s="6">
        <f t="shared" si="7"/>
        <v>1.70796460176991</v>
      </c>
      <c r="K111" s="5"/>
    </row>
    <row r="112" spans="3:11">
      <c r="C112" s="4">
        <v>24</v>
      </c>
      <c r="D112" s="5">
        <v>12.1</v>
      </c>
      <c r="E112" s="5">
        <v>20.4</v>
      </c>
      <c r="F112" s="5">
        <v>85</v>
      </c>
      <c r="G112" s="5">
        <f t="shared" si="4"/>
        <v>290.4</v>
      </c>
      <c r="H112" s="6">
        <f t="shared" si="5"/>
        <v>181.570680628272</v>
      </c>
      <c r="I112" s="6">
        <f t="shared" si="6"/>
        <v>0.625243390593224</v>
      </c>
      <c r="J112" s="6">
        <f t="shared" si="7"/>
        <v>1.68595041322314</v>
      </c>
      <c r="K112" s="5"/>
    </row>
    <row r="113" spans="3:11">
      <c r="C113" s="4">
        <v>24</v>
      </c>
      <c r="D113" s="5">
        <v>12.5</v>
      </c>
      <c r="E113" s="5">
        <v>21.4</v>
      </c>
      <c r="F113" s="5">
        <v>81</v>
      </c>
      <c r="G113" s="5">
        <f t="shared" si="4"/>
        <v>300</v>
      </c>
      <c r="H113" s="6">
        <f t="shared" si="5"/>
        <v>181.507853403141</v>
      </c>
      <c r="I113" s="6">
        <f t="shared" si="6"/>
        <v>0.605026178010471</v>
      </c>
      <c r="J113" s="6">
        <f t="shared" si="7"/>
        <v>1.712</v>
      </c>
      <c r="K113" s="5"/>
    </row>
    <row r="114" spans="3:11">
      <c r="C114" s="4"/>
      <c r="D114" s="5"/>
      <c r="E114" s="17">
        <v>40</v>
      </c>
      <c r="F114" s="5"/>
      <c r="G114" s="5"/>
      <c r="H114" s="6"/>
      <c r="I114" s="6"/>
      <c r="J114" s="6"/>
      <c r="K114" s="5"/>
    </row>
    <row r="116" spans="3:11">
      <c r="C116" s="4" t="s">
        <v>191</v>
      </c>
      <c r="D116" s="5"/>
      <c r="E116" s="5"/>
      <c r="F116" s="5"/>
      <c r="G116" s="5"/>
      <c r="H116" s="6"/>
      <c r="I116" s="6"/>
      <c r="J116" s="5"/>
      <c r="K116" s="5"/>
    </row>
    <row r="117" spans="3:11">
      <c r="C117" s="4">
        <v>24</v>
      </c>
      <c r="D117" s="5">
        <v>0.5</v>
      </c>
      <c r="E117" s="5">
        <v>0</v>
      </c>
      <c r="F117" s="5">
        <v>143</v>
      </c>
      <c r="G117" s="5">
        <f t="shared" ref="G117:G137" si="8">C117*D117</f>
        <v>12</v>
      </c>
      <c r="H117" s="6">
        <f t="shared" ref="H117:H137" si="9">E117*F117/9.55</f>
        <v>0</v>
      </c>
      <c r="I117" s="6">
        <f t="shared" ref="I117:I137" si="10">H117/G117</f>
        <v>0</v>
      </c>
      <c r="J117" s="6">
        <f t="shared" ref="J117:J137" si="11">E117/D117</f>
        <v>0</v>
      </c>
      <c r="K117" s="5"/>
    </row>
    <row r="118" spans="3:11">
      <c r="C118" s="4">
        <v>24</v>
      </c>
      <c r="D118" s="5">
        <v>0.8</v>
      </c>
      <c r="E118" s="5">
        <v>0.6</v>
      </c>
      <c r="F118" s="5">
        <v>143</v>
      </c>
      <c r="G118" s="5">
        <f t="shared" si="8"/>
        <v>19.2</v>
      </c>
      <c r="H118" s="6">
        <f t="shared" si="9"/>
        <v>8.98429319371728</v>
      </c>
      <c r="I118" s="6">
        <f t="shared" si="10"/>
        <v>0.467931937172775</v>
      </c>
      <c r="J118" s="6">
        <f t="shared" si="11"/>
        <v>0.75</v>
      </c>
      <c r="K118" s="5"/>
    </row>
    <row r="119" spans="3:11">
      <c r="C119" s="4">
        <v>24</v>
      </c>
      <c r="D119" s="5">
        <v>1.4</v>
      </c>
      <c r="E119" s="5">
        <v>1.7</v>
      </c>
      <c r="F119" s="5">
        <v>140</v>
      </c>
      <c r="G119" s="5">
        <f t="shared" si="8"/>
        <v>33.6</v>
      </c>
      <c r="H119" s="6">
        <f t="shared" si="9"/>
        <v>24.9214659685864</v>
      </c>
      <c r="I119" s="6">
        <f t="shared" si="10"/>
        <v>0.741710296684119</v>
      </c>
      <c r="J119" s="6">
        <f t="shared" si="11"/>
        <v>1.21428571428571</v>
      </c>
      <c r="K119" s="5"/>
    </row>
    <row r="120" spans="3:11">
      <c r="C120" s="4">
        <v>24</v>
      </c>
      <c r="D120" s="5">
        <v>2.2</v>
      </c>
      <c r="E120" s="5">
        <v>2.8</v>
      </c>
      <c r="F120" s="5">
        <v>137</v>
      </c>
      <c r="G120" s="5">
        <f t="shared" si="8"/>
        <v>52.8</v>
      </c>
      <c r="H120" s="6">
        <f t="shared" si="9"/>
        <v>40.1675392670157</v>
      </c>
      <c r="I120" s="6">
        <f t="shared" si="10"/>
        <v>0.760748849754085</v>
      </c>
      <c r="J120" s="6">
        <f t="shared" si="11"/>
        <v>1.27272727272727</v>
      </c>
      <c r="K120" s="5"/>
    </row>
    <row r="121" spans="3:11">
      <c r="C121" s="4">
        <v>24</v>
      </c>
      <c r="D121" s="5">
        <v>2.7</v>
      </c>
      <c r="E121" s="5">
        <v>3.7</v>
      </c>
      <c r="F121" s="5">
        <v>135</v>
      </c>
      <c r="G121" s="5">
        <f t="shared" si="8"/>
        <v>64.8</v>
      </c>
      <c r="H121" s="6">
        <f t="shared" si="9"/>
        <v>52.303664921466</v>
      </c>
      <c r="I121" s="6">
        <f t="shared" si="10"/>
        <v>0.807155322862129</v>
      </c>
      <c r="J121" s="6">
        <f t="shared" si="11"/>
        <v>1.37037037037037</v>
      </c>
      <c r="K121" s="5"/>
    </row>
    <row r="122" spans="3:11">
      <c r="C122" s="4">
        <v>24</v>
      </c>
      <c r="D122" s="5">
        <v>3.2</v>
      </c>
      <c r="E122" s="5">
        <v>4.6</v>
      </c>
      <c r="F122" s="5">
        <v>133</v>
      </c>
      <c r="G122" s="5">
        <f t="shared" si="8"/>
        <v>76.8</v>
      </c>
      <c r="H122" s="6">
        <f t="shared" si="9"/>
        <v>64.0628272251309</v>
      </c>
      <c r="I122" s="6">
        <f t="shared" si="10"/>
        <v>0.834151396160558</v>
      </c>
      <c r="J122" s="6">
        <f t="shared" si="11"/>
        <v>1.4375</v>
      </c>
      <c r="K122" s="5"/>
    </row>
    <row r="123" spans="3:11">
      <c r="C123" s="4">
        <v>24</v>
      </c>
      <c r="D123" s="5">
        <v>3.8</v>
      </c>
      <c r="E123" s="5">
        <v>5.5</v>
      </c>
      <c r="F123" s="5">
        <v>130</v>
      </c>
      <c r="G123" s="5">
        <f t="shared" si="8"/>
        <v>91.2</v>
      </c>
      <c r="H123" s="6">
        <f t="shared" si="9"/>
        <v>74.869109947644</v>
      </c>
      <c r="I123" s="6">
        <f t="shared" si="10"/>
        <v>0.820933223110131</v>
      </c>
      <c r="J123" s="6">
        <f t="shared" si="11"/>
        <v>1.44736842105263</v>
      </c>
      <c r="K123" s="5"/>
    </row>
    <row r="124" spans="3:11">
      <c r="C124" s="4">
        <v>24</v>
      </c>
      <c r="D124" s="5">
        <v>4.4</v>
      </c>
      <c r="E124" s="5">
        <v>6.4</v>
      </c>
      <c r="F124" s="5">
        <v>130</v>
      </c>
      <c r="G124" s="5">
        <f t="shared" si="8"/>
        <v>105.6</v>
      </c>
      <c r="H124" s="6">
        <f t="shared" si="9"/>
        <v>87.1204188481675</v>
      </c>
      <c r="I124" s="6">
        <f t="shared" si="10"/>
        <v>0.825003966365223</v>
      </c>
      <c r="J124" s="6">
        <f t="shared" si="11"/>
        <v>1.45454545454545</v>
      </c>
      <c r="K124" s="5"/>
    </row>
    <row r="125" spans="3:11">
      <c r="C125" s="13">
        <v>24</v>
      </c>
      <c r="D125" s="14">
        <v>4.9</v>
      </c>
      <c r="E125" s="14">
        <v>7.3</v>
      </c>
      <c r="F125" s="14">
        <v>127</v>
      </c>
      <c r="G125" s="14">
        <f t="shared" si="8"/>
        <v>117.6</v>
      </c>
      <c r="H125" s="15">
        <f t="shared" si="9"/>
        <v>97.0785340314136</v>
      </c>
      <c r="I125" s="15">
        <f t="shared" si="10"/>
        <v>0.825497738362361</v>
      </c>
      <c r="J125" s="15">
        <f t="shared" si="11"/>
        <v>1.48979591836735</v>
      </c>
      <c r="K125" s="5"/>
    </row>
    <row r="126" spans="3:11">
      <c r="C126" s="4">
        <v>24</v>
      </c>
      <c r="D126" s="5">
        <v>5.9</v>
      </c>
      <c r="E126" s="5">
        <v>8.7</v>
      </c>
      <c r="F126" s="5">
        <v>124</v>
      </c>
      <c r="G126" s="5">
        <f t="shared" si="8"/>
        <v>141.6</v>
      </c>
      <c r="H126" s="6">
        <f t="shared" si="9"/>
        <v>112.96335078534</v>
      </c>
      <c r="I126" s="6">
        <f t="shared" si="10"/>
        <v>0.797763776732629</v>
      </c>
      <c r="J126" s="6">
        <f t="shared" si="11"/>
        <v>1.47457627118644</v>
      </c>
      <c r="K126" s="5"/>
    </row>
    <row r="127" spans="3:11">
      <c r="C127" s="4">
        <v>24</v>
      </c>
      <c r="D127" s="5">
        <v>6.6</v>
      </c>
      <c r="E127" s="5">
        <v>10</v>
      </c>
      <c r="F127" s="5">
        <v>123</v>
      </c>
      <c r="G127" s="5">
        <f t="shared" si="8"/>
        <v>158.4</v>
      </c>
      <c r="H127" s="6">
        <f t="shared" si="9"/>
        <v>128.795811518325</v>
      </c>
      <c r="I127" s="6">
        <f t="shared" si="10"/>
        <v>0.813104870696494</v>
      </c>
      <c r="J127" s="6">
        <f t="shared" si="11"/>
        <v>1.51515151515152</v>
      </c>
      <c r="K127" s="5"/>
    </row>
    <row r="128" spans="3:11">
      <c r="C128" s="4">
        <v>24</v>
      </c>
      <c r="D128" s="5">
        <v>7.5</v>
      </c>
      <c r="E128" s="5">
        <v>11.4</v>
      </c>
      <c r="F128" s="5">
        <v>119</v>
      </c>
      <c r="G128" s="5">
        <f t="shared" si="8"/>
        <v>180</v>
      </c>
      <c r="H128" s="6">
        <f t="shared" si="9"/>
        <v>142.052356020942</v>
      </c>
      <c r="I128" s="6">
        <f t="shared" si="10"/>
        <v>0.789179755671902</v>
      </c>
      <c r="J128" s="6">
        <f t="shared" si="11"/>
        <v>1.52</v>
      </c>
      <c r="K128" s="5"/>
    </row>
    <row r="129" spans="3:11">
      <c r="C129" s="16">
        <v>24</v>
      </c>
      <c r="D129" s="17">
        <v>8.4</v>
      </c>
      <c r="E129" s="17">
        <v>12.9</v>
      </c>
      <c r="F129" s="17">
        <v>117</v>
      </c>
      <c r="G129" s="17">
        <f t="shared" si="8"/>
        <v>201.6</v>
      </c>
      <c r="H129" s="18">
        <f t="shared" si="9"/>
        <v>158.041884816754</v>
      </c>
      <c r="I129" s="18">
        <f t="shared" si="10"/>
        <v>0.783937920718025</v>
      </c>
      <c r="J129" s="18">
        <f t="shared" si="11"/>
        <v>1.53571428571429</v>
      </c>
      <c r="K129" s="18">
        <f>AVERAGE(J119:J137)</f>
        <v>1.47839093726182</v>
      </c>
    </row>
    <row r="130" spans="3:11">
      <c r="C130" s="4">
        <v>24</v>
      </c>
      <c r="D130" s="5">
        <v>9.4</v>
      </c>
      <c r="E130" s="5">
        <v>14.4</v>
      </c>
      <c r="F130" s="5">
        <v>112</v>
      </c>
      <c r="G130" s="5">
        <f t="shared" si="8"/>
        <v>225.6</v>
      </c>
      <c r="H130" s="6">
        <f t="shared" si="9"/>
        <v>168.879581151832</v>
      </c>
      <c r="I130" s="6">
        <f t="shared" si="10"/>
        <v>0.748579703687201</v>
      </c>
      <c r="J130" s="6">
        <f t="shared" si="11"/>
        <v>1.53191489361702</v>
      </c>
      <c r="K130" s="5"/>
    </row>
    <row r="131" spans="3:11">
      <c r="C131" s="4">
        <v>24</v>
      </c>
      <c r="D131" s="5">
        <v>10.5</v>
      </c>
      <c r="E131" s="5">
        <v>16.2</v>
      </c>
      <c r="F131" s="5">
        <v>108</v>
      </c>
      <c r="G131" s="5">
        <f t="shared" si="8"/>
        <v>252</v>
      </c>
      <c r="H131" s="6">
        <f t="shared" si="9"/>
        <v>183.204188481675</v>
      </c>
      <c r="I131" s="6">
        <f t="shared" si="10"/>
        <v>0.727000747943156</v>
      </c>
      <c r="J131" s="6">
        <f t="shared" si="11"/>
        <v>1.54285714285714</v>
      </c>
      <c r="K131" s="5"/>
    </row>
    <row r="132" spans="3:11">
      <c r="C132" s="4">
        <v>24</v>
      </c>
      <c r="D132" s="5">
        <v>11.5</v>
      </c>
      <c r="E132" s="5">
        <v>18</v>
      </c>
      <c r="F132" s="5">
        <v>103</v>
      </c>
      <c r="G132" s="5">
        <f t="shared" si="8"/>
        <v>276</v>
      </c>
      <c r="H132" s="6">
        <f t="shared" si="9"/>
        <v>194.13612565445</v>
      </c>
      <c r="I132" s="6">
        <f t="shared" si="10"/>
        <v>0.703391759617573</v>
      </c>
      <c r="J132" s="6">
        <f t="shared" si="11"/>
        <v>1.56521739130435</v>
      </c>
      <c r="K132" s="5"/>
    </row>
    <row r="133" spans="3:11">
      <c r="C133" s="4">
        <v>24</v>
      </c>
      <c r="D133" s="5">
        <v>12.5</v>
      </c>
      <c r="E133" s="5">
        <v>19.5</v>
      </c>
      <c r="F133" s="5">
        <v>101</v>
      </c>
      <c r="G133" s="5">
        <f t="shared" si="8"/>
        <v>300</v>
      </c>
      <c r="H133" s="6">
        <f t="shared" si="9"/>
        <v>206.230366492147</v>
      </c>
      <c r="I133" s="6">
        <f t="shared" si="10"/>
        <v>0.687434554973822</v>
      </c>
      <c r="J133" s="6">
        <f t="shared" si="11"/>
        <v>1.56</v>
      </c>
      <c r="K133" s="5"/>
    </row>
    <row r="134" spans="3:11">
      <c r="C134" s="4">
        <v>24</v>
      </c>
      <c r="D134" s="5">
        <v>13.4</v>
      </c>
      <c r="E134" s="5">
        <v>20.7</v>
      </c>
      <c r="F134" s="5">
        <v>97</v>
      </c>
      <c r="G134" s="5">
        <f t="shared" si="8"/>
        <v>321.6</v>
      </c>
      <c r="H134" s="6">
        <f t="shared" si="9"/>
        <v>210.251308900524</v>
      </c>
      <c r="I134" s="6">
        <f t="shared" si="10"/>
        <v>0.65376650777526</v>
      </c>
      <c r="J134" s="6">
        <f t="shared" si="11"/>
        <v>1.54477611940298</v>
      </c>
      <c r="K134" s="5"/>
    </row>
    <row r="135" spans="3:11">
      <c r="C135" s="4">
        <v>24</v>
      </c>
      <c r="D135" s="5">
        <v>14</v>
      </c>
      <c r="E135" s="5">
        <v>21.5</v>
      </c>
      <c r="F135" s="5">
        <v>95</v>
      </c>
      <c r="G135" s="5">
        <f t="shared" si="8"/>
        <v>336</v>
      </c>
      <c r="H135" s="6">
        <f t="shared" si="9"/>
        <v>213.874345549738</v>
      </c>
      <c r="I135" s="6">
        <f t="shared" si="10"/>
        <v>0.636530790326602</v>
      </c>
      <c r="J135" s="6">
        <f t="shared" si="11"/>
        <v>1.53571428571429</v>
      </c>
      <c r="K135" s="5"/>
    </row>
    <row r="136" spans="3:11">
      <c r="C136" s="4">
        <v>24</v>
      </c>
      <c r="D136" s="5">
        <v>14.9</v>
      </c>
      <c r="E136" s="5">
        <v>22.9</v>
      </c>
      <c r="F136" s="5">
        <v>93</v>
      </c>
      <c r="G136" s="5">
        <f t="shared" si="8"/>
        <v>357.6</v>
      </c>
      <c r="H136" s="6">
        <f t="shared" si="9"/>
        <v>223.005235602094</v>
      </c>
      <c r="I136" s="6">
        <f t="shared" si="10"/>
        <v>0.623616430654626</v>
      </c>
      <c r="J136" s="6">
        <f t="shared" si="11"/>
        <v>1.53691275167785</v>
      </c>
      <c r="K136" s="5"/>
    </row>
    <row r="137" spans="3:11">
      <c r="C137" s="4">
        <v>24</v>
      </c>
      <c r="D137" s="5">
        <v>15</v>
      </c>
      <c r="E137" s="5">
        <v>23.1</v>
      </c>
      <c r="F137" s="5">
        <v>91</v>
      </c>
      <c r="G137" s="5">
        <f t="shared" si="8"/>
        <v>360</v>
      </c>
      <c r="H137" s="6">
        <f t="shared" si="9"/>
        <v>220.115183246073</v>
      </c>
      <c r="I137" s="6">
        <f t="shared" si="10"/>
        <v>0.611431064572426</v>
      </c>
      <c r="J137" s="6">
        <f t="shared" si="11"/>
        <v>1.54</v>
      </c>
      <c r="K137" s="5"/>
    </row>
    <row r="138" spans="3:11">
      <c r="C138" s="4"/>
      <c r="D138" s="5"/>
      <c r="E138" s="17">
        <v>45</v>
      </c>
      <c r="F138" s="5"/>
      <c r="G138" s="5"/>
      <c r="H138" s="6"/>
      <c r="I138" s="6"/>
      <c r="J138" s="6"/>
      <c r="K138" s="5"/>
    </row>
    <row r="139" spans="3:11">
      <c r="C139" s="4" t="s">
        <v>192</v>
      </c>
      <c r="D139" s="5"/>
      <c r="E139" s="5"/>
      <c r="F139" s="5"/>
      <c r="G139" s="5"/>
      <c r="H139" s="6"/>
      <c r="I139" s="6"/>
      <c r="J139" s="6"/>
      <c r="K139" s="5"/>
    </row>
    <row r="140" spans="3:11">
      <c r="C140" s="4">
        <v>48</v>
      </c>
      <c r="D140" s="5">
        <v>0.3</v>
      </c>
      <c r="E140" s="5">
        <v>0.1</v>
      </c>
      <c r="F140" s="5">
        <v>146</v>
      </c>
      <c r="G140" s="5">
        <f t="shared" ref="G140:G160" si="12">C140*D140</f>
        <v>14.4</v>
      </c>
      <c r="H140" s="6">
        <f t="shared" ref="H140:H160" si="13">E140*F140/9.55</f>
        <v>1.52879581151832</v>
      </c>
      <c r="I140" s="6">
        <f t="shared" ref="I140:I160" si="14">H140/G140</f>
        <v>0.106166375799884</v>
      </c>
      <c r="J140" s="6">
        <f t="shared" ref="J140:J160" si="15">E140/D140</f>
        <v>0.333333333333333</v>
      </c>
      <c r="K140" s="5"/>
    </row>
    <row r="141" spans="3:11">
      <c r="C141" s="4">
        <v>48</v>
      </c>
      <c r="D141" s="5">
        <v>0.4</v>
      </c>
      <c r="E141" s="5">
        <v>0.65</v>
      </c>
      <c r="F141" s="5">
        <v>143</v>
      </c>
      <c r="G141" s="5">
        <f t="shared" si="12"/>
        <v>19.2</v>
      </c>
      <c r="H141" s="6">
        <f t="shared" si="13"/>
        <v>9.73298429319372</v>
      </c>
      <c r="I141" s="6">
        <f t="shared" si="14"/>
        <v>0.506926265270506</v>
      </c>
      <c r="J141" s="6">
        <f t="shared" si="15"/>
        <v>1.625</v>
      </c>
      <c r="K141" s="5"/>
    </row>
    <row r="142" spans="3:11">
      <c r="C142" s="4">
        <v>48</v>
      </c>
      <c r="D142" s="5">
        <v>0.6</v>
      </c>
      <c r="E142" s="5">
        <v>1.1</v>
      </c>
      <c r="F142" s="5">
        <v>141</v>
      </c>
      <c r="G142" s="5">
        <f t="shared" si="12"/>
        <v>28.8</v>
      </c>
      <c r="H142" s="6">
        <f t="shared" si="13"/>
        <v>16.2408376963351</v>
      </c>
      <c r="I142" s="6">
        <f t="shared" si="14"/>
        <v>0.56391797556719</v>
      </c>
      <c r="J142" s="6">
        <f t="shared" si="15"/>
        <v>1.83333333333333</v>
      </c>
      <c r="K142" s="5"/>
    </row>
    <row r="143" spans="3:11">
      <c r="C143" s="4">
        <v>48</v>
      </c>
      <c r="D143" s="5">
        <v>1</v>
      </c>
      <c r="E143" s="5">
        <v>2</v>
      </c>
      <c r="F143" s="5">
        <v>139</v>
      </c>
      <c r="G143" s="5">
        <f t="shared" si="12"/>
        <v>48</v>
      </c>
      <c r="H143" s="6">
        <f t="shared" si="13"/>
        <v>29.1099476439791</v>
      </c>
      <c r="I143" s="6">
        <f t="shared" si="14"/>
        <v>0.606457242582897</v>
      </c>
      <c r="J143" s="6">
        <f t="shared" si="15"/>
        <v>2</v>
      </c>
      <c r="K143" s="5"/>
    </row>
    <row r="144" spans="3:11">
      <c r="C144" s="4">
        <v>48</v>
      </c>
      <c r="D144" s="5">
        <v>1.2</v>
      </c>
      <c r="E144" s="5">
        <v>3.1</v>
      </c>
      <c r="F144" s="5">
        <v>136</v>
      </c>
      <c r="G144" s="5">
        <f t="shared" si="12"/>
        <v>57.6</v>
      </c>
      <c r="H144" s="6">
        <f t="shared" si="13"/>
        <v>44.1465968586387</v>
      </c>
      <c r="I144" s="6">
        <f t="shared" si="14"/>
        <v>0.766433973240256</v>
      </c>
      <c r="J144" s="6">
        <f t="shared" si="15"/>
        <v>2.58333333333333</v>
      </c>
      <c r="K144" s="5"/>
    </row>
    <row r="145" spans="3:11">
      <c r="C145" s="4">
        <v>48</v>
      </c>
      <c r="D145" s="5">
        <v>1.5</v>
      </c>
      <c r="E145" s="5">
        <v>4</v>
      </c>
      <c r="F145" s="5">
        <v>135</v>
      </c>
      <c r="G145" s="5">
        <f t="shared" si="12"/>
        <v>72</v>
      </c>
      <c r="H145" s="6">
        <f t="shared" si="13"/>
        <v>56.544502617801</v>
      </c>
      <c r="I145" s="6">
        <f t="shared" si="14"/>
        <v>0.785340314136126</v>
      </c>
      <c r="J145" s="6">
        <f t="shared" si="15"/>
        <v>2.66666666666667</v>
      </c>
      <c r="K145" s="5"/>
    </row>
    <row r="146" spans="3:11">
      <c r="C146" s="4">
        <v>48</v>
      </c>
      <c r="D146" s="5">
        <v>2</v>
      </c>
      <c r="E146" s="5">
        <v>5.2</v>
      </c>
      <c r="F146" s="5">
        <v>133</v>
      </c>
      <c r="G146" s="5">
        <f t="shared" si="12"/>
        <v>96</v>
      </c>
      <c r="H146" s="6">
        <f t="shared" si="13"/>
        <v>72.4188481675393</v>
      </c>
      <c r="I146" s="6">
        <f t="shared" si="14"/>
        <v>0.754363001745201</v>
      </c>
      <c r="J146" s="6">
        <f t="shared" si="15"/>
        <v>2.6</v>
      </c>
      <c r="K146" s="5"/>
    </row>
    <row r="147" spans="3:11">
      <c r="C147" s="4">
        <v>48</v>
      </c>
      <c r="D147" s="5">
        <v>2.2</v>
      </c>
      <c r="E147" s="5">
        <v>6.1</v>
      </c>
      <c r="F147" s="5">
        <v>131</v>
      </c>
      <c r="G147" s="5">
        <f t="shared" si="12"/>
        <v>105.6</v>
      </c>
      <c r="H147" s="6">
        <f t="shared" si="13"/>
        <v>83.6753926701571</v>
      </c>
      <c r="I147" s="6">
        <f t="shared" si="14"/>
        <v>0.79238061240679</v>
      </c>
      <c r="J147" s="6">
        <f t="shared" si="15"/>
        <v>2.77272727272727</v>
      </c>
      <c r="K147" s="5"/>
    </row>
    <row r="148" spans="3:11">
      <c r="C148" s="4">
        <v>48</v>
      </c>
      <c r="D148" s="5">
        <v>2.5</v>
      </c>
      <c r="E148" s="5">
        <v>7.1</v>
      </c>
      <c r="F148" s="5">
        <v>130</v>
      </c>
      <c r="G148" s="5">
        <f t="shared" si="12"/>
        <v>120</v>
      </c>
      <c r="H148" s="6">
        <f t="shared" si="13"/>
        <v>96.6492146596859</v>
      </c>
      <c r="I148" s="6">
        <f t="shared" si="14"/>
        <v>0.805410122164049</v>
      </c>
      <c r="J148" s="6">
        <f t="shared" si="15"/>
        <v>2.84</v>
      </c>
      <c r="K148" s="5"/>
    </row>
    <row r="149" spans="3:11">
      <c r="C149" s="4">
        <v>48</v>
      </c>
      <c r="D149" s="5">
        <v>2.9</v>
      </c>
      <c r="E149" s="5">
        <v>8.6</v>
      </c>
      <c r="F149" s="5">
        <v>127</v>
      </c>
      <c r="G149" s="5">
        <f t="shared" si="12"/>
        <v>139.2</v>
      </c>
      <c r="H149" s="6">
        <f t="shared" si="13"/>
        <v>114.366492146597</v>
      </c>
      <c r="I149" s="6">
        <f t="shared" si="14"/>
        <v>0.821598363122104</v>
      </c>
      <c r="J149" s="6">
        <f t="shared" si="15"/>
        <v>2.96551724137931</v>
      </c>
      <c r="K149" s="5"/>
    </row>
    <row r="150" spans="3:11">
      <c r="C150" s="13">
        <v>48</v>
      </c>
      <c r="D150" s="14">
        <v>3.2</v>
      </c>
      <c r="E150" s="14">
        <v>9.8</v>
      </c>
      <c r="F150" s="14">
        <v>125</v>
      </c>
      <c r="G150" s="14">
        <f t="shared" si="12"/>
        <v>153.6</v>
      </c>
      <c r="H150" s="15">
        <f t="shared" si="13"/>
        <v>128.272251308901</v>
      </c>
      <c r="I150" s="15">
        <f t="shared" si="14"/>
        <v>0.835105802792321</v>
      </c>
      <c r="J150" s="15">
        <f t="shared" si="15"/>
        <v>3.0625</v>
      </c>
      <c r="K150" s="5"/>
    </row>
    <row r="151" spans="3:11">
      <c r="C151" s="4">
        <v>48</v>
      </c>
      <c r="D151" s="5">
        <v>3.7</v>
      </c>
      <c r="E151" s="5">
        <v>11.2</v>
      </c>
      <c r="F151" s="5">
        <v>122</v>
      </c>
      <c r="G151" s="5">
        <f t="shared" si="12"/>
        <v>177.6</v>
      </c>
      <c r="H151" s="6">
        <f t="shared" si="13"/>
        <v>143.078534031414</v>
      </c>
      <c r="I151" s="6">
        <f t="shared" si="14"/>
        <v>0.805622376303004</v>
      </c>
      <c r="J151" s="6">
        <f t="shared" si="15"/>
        <v>3.02702702702703</v>
      </c>
      <c r="K151" s="5"/>
    </row>
    <row r="152" spans="3:11">
      <c r="C152" s="4">
        <v>48</v>
      </c>
      <c r="D152" s="5">
        <v>4.3</v>
      </c>
      <c r="E152" s="5">
        <v>12.8</v>
      </c>
      <c r="F152" s="5">
        <v>120</v>
      </c>
      <c r="G152" s="5">
        <f t="shared" si="12"/>
        <v>206.4</v>
      </c>
      <c r="H152" s="6">
        <f t="shared" si="13"/>
        <v>160.837696335079</v>
      </c>
      <c r="I152" s="6">
        <f t="shared" si="14"/>
        <v>0.779252404724218</v>
      </c>
      <c r="J152" s="6">
        <f t="shared" si="15"/>
        <v>2.97674418604651</v>
      </c>
      <c r="K152" s="5"/>
    </row>
    <row r="153" spans="3:11">
      <c r="C153" s="16">
        <v>48</v>
      </c>
      <c r="D153" s="17">
        <v>4.6</v>
      </c>
      <c r="E153" s="17">
        <v>13.8</v>
      </c>
      <c r="F153" s="17">
        <v>118</v>
      </c>
      <c r="G153" s="17">
        <f t="shared" si="12"/>
        <v>220.8</v>
      </c>
      <c r="H153" s="18">
        <f t="shared" si="13"/>
        <v>170.513089005236</v>
      </c>
      <c r="I153" s="18">
        <f t="shared" si="14"/>
        <v>0.772251308900524</v>
      </c>
      <c r="J153" s="18">
        <f t="shared" si="15"/>
        <v>3</v>
      </c>
      <c r="K153" s="18">
        <f>AVERAGE(J141:J160)</f>
        <v>2.7757993977935</v>
      </c>
    </row>
    <row r="154" spans="3:11">
      <c r="C154" s="4">
        <v>48</v>
      </c>
      <c r="D154" s="5">
        <v>4.9</v>
      </c>
      <c r="E154" s="5">
        <v>15</v>
      </c>
      <c r="F154" s="5">
        <v>115</v>
      </c>
      <c r="G154" s="5">
        <f t="shared" si="12"/>
        <v>235.2</v>
      </c>
      <c r="H154" s="6">
        <f t="shared" si="13"/>
        <v>180.628272251309</v>
      </c>
      <c r="I154" s="6">
        <f t="shared" si="14"/>
        <v>0.767977348007266</v>
      </c>
      <c r="J154" s="6">
        <f t="shared" si="15"/>
        <v>3.06122448979592</v>
      </c>
      <c r="K154" s="5"/>
    </row>
    <row r="155" spans="3:11">
      <c r="C155" s="4">
        <v>48</v>
      </c>
      <c r="D155" s="5">
        <v>5.3</v>
      </c>
      <c r="E155" s="5">
        <v>16.4</v>
      </c>
      <c r="F155" s="5">
        <v>110</v>
      </c>
      <c r="G155" s="5">
        <f t="shared" si="12"/>
        <v>254.4</v>
      </c>
      <c r="H155" s="6">
        <f t="shared" si="13"/>
        <v>188.900523560209</v>
      </c>
      <c r="I155" s="6">
        <f t="shared" si="14"/>
        <v>0.742533504560572</v>
      </c>
      <c r="J155" s="6">
        <f t="shared" si="15"/>
        <v>3.09433962264151</v>
      </c>
      <c r="K155" s="5"/>
    </row>
    <row r="156" spans="3:11">
      <c r="C156" s="4">
        <v>48</v>
      </c>
      <c r="D156" s="5">
        <v>5.7</v>
      </c>
      <c r="E156" s="5">
        <v>17.4</v>
      </c>
      <c r="F156" s="5">
        <v>109</v>
      </c>
      <c r="G156" s="5">
        <f t="shared" si="12"/>
        <v>273.6</v>
      </c>
      <c r="H156" s="6">
        <f t="shared" si="13"/>
        <v>198.596858638743</v>
      </c>
      <c r="I156" s="6">
        <f t="shared" si="14"/>
        <v>0.725865711398916</v>
      </c>
      <c r="J156" s="6">
        <f t="shared" si="15"/>
        <v>3.05263157894737</v>
      </c>
      <c r="K156" s="5"/>
    </row>
    <row r="157" spans="3:11">
      <c r="C157" s="4">
        <v>48</v>
      </c>
      <c r="D157" s="5">
        <v>6.2</v>
      </c>
      <c r="E157" s="5">
        <v>19</v>
      </c>
      <c r="F157" s="5">
        <v>106</v>
      </c>
      <c r="G157" s="5">
        <f t="shared" si="12"/>
        <v>297.6</v>
      </c>
      <c r="H157" s="6">
        <f t="shared" si="13"/>
        <v>210.890052356021</v>
      </c>
      <c r="I157" s="6">
        <f t="shared" si="14"/>
        <v>0.708635928615662</v>
      </c>
      <c r="J157" s="6">
        <f t="shared" si="15"/>
        <v>3.06451612903226</v>
      </c>
      <c r="K157" s="5"/>
    </row>
    <row r="158" spans="3:11">
      <c r="C158" s="4">
        <v>48</v>
      </c>
      <c r="D158" s="5">
        <v>6.8</v>
      </c>
      <c r="E158" s="5">
        <v>21</v>
      </c>
      <c r="F158" s="5">
        <v>101</v>
      </c>
      <c r="G158" s="5">
        <f t="shared" si="12"/>
        <v>326.4</v>
      </c>
      <c r="H158" s="6">
        <f t="shared" si="13"/>
        <v>222.094240837696</v>
      </c>
      <c r="I158" s="6">
        <f t="shared" si="14"/>
        <v>0.680435786880197</v>
      </c>
      <c r="J158" s="6">
        <f t="shared" si="15"/>
        <v>3.08823529411765</v>
      </c>
      <c r="K158" s="5"/>
    </row>
    <row r="159" spans="3:11">
      <c r="C159" s="4">
        <v>48</v>
      </c>
      <c r="D159" s="5">
        <v>7.3</v>
      </c>
      <c r="E159" s="5">
        <v>22.5</v>
      </c>
      <c r="F159" s="5">
        <v>97</v>
      </c>
      <c r="G159" s="5">
        <f t="shared" si="12"/>
        <v>350.4</v>
      </c>
      <c r="H159" s="6">
        <f t="shared" si="13"/>
        <v>228.534031413613</v>
      </c>
      <c r="I159" s="6">
        <f t="shared" si="14"/>
        <v>0.65220899376031</v>
      </c>
      <c r="J159" s="6">
        <f t="shared" si="15"/>
        <v>3.08219178082192</v>
      </c>
      <c r="K159" s="5"/>
    </row>
    <row r="160" spans="3:11">
      <c r="C160" s="4">
        <v>48</v>
      </c>
      <c r="D160" s="5">
        <v>7.5</v>
      </c>
      <c r="E160" s="5">
        <v>23.4</v>
      </c>
      <c r="F160" s="5">
        <v>96</v>
      </c>
      <c r="G160" s="5">
        <f t="shared" si="12"/>
        <v>360</v>
      </c>
      <c r="H160" s="6">
        <f t="shared" si="13"/>
        <v>235.225130890052</v>
      </c>
      <c r="I160" s="6">
        <f t="shared" si="14"/>
        <v>0.653403141361256</v>
      </c>
      <c r="J160" s="6">
        <f t="shared" si="15"/>
        <v>3.12</v>
      </c>
      <c r="K160" s="5"/>
    </row>
    <row r="161" spans="3:11">
      <c r="C161" s="4"/>
      <c r="D161" s="5"/>
      <c r="E161" s="17">
        <v>46</v>
      </c>
      <c r="F161" s="5"/>
      <c r="G161" s="5"/>
      <c r="H161" s="6"/>
      <c r="I161" s="6"/>
      <c r="J161" s="6"/>
      <c r="K161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6145" progId="Visio.Drawing.11" r:id="rId3">
          <objectPr defaultSize="0" r:id="rId4">
            <anchor moveWithCells="1" sizeWithCells="1">
              <from>
                <xdr:col>1</xdr:col>
                <xdr:colOff>647700</xdr:colOff>
                <xdr:row>0</xdr:row>
                <xdr:rowOff>9525</xdr:rowOff>
              </from>
              <to>
                <xdr:col>12</xdr:col>
                <xdr:colOff>130175</xdr:colOff>
                <xdr:row>29</xdr:row>
                <xdr:rowOff>69215</xdr:rowOff>
              </to>
            </anchor>
          </objectPr>
        </oleObject>
      </mc:Choice>
      <mc:Fallback>
        <oleObject shapeId="6145" progId="Visio.Drawing.11" r:id="rId3"/>
      </mc:Fallback>
    </mc:AlternateContent>
    <mc:AlternateContent xmlns:mc="http://schemas.openxmlformats.org/markup-compatibility/2006">
      <mc:Choice Requires="x14">
        <oleObject shapeId="6146" progId="Visio.Drawing.11" r:id="rId5">
          <objectPr defaultSize="0" r:id="rId6">
            <anchor moveWithCells="1" sizeWithCells="1">
              <from>
                <xdr:col>2</xdr:col>
                <xdr:colOff>19050</xdr:colOff>
                <xdr:row>32</xdr:row>
                <xdr:rowOff>28575</xdr:rowOff>
              </from>
              <to>
                <xdr:col>13</xdr:col>
                <xdr:colOff>462915</xdr:colOff>
                <xdr:row>67</xdr:row>
                <xdr:rowOff>175895</xdr:rowOff>
              </to>
            </anchor>
          </objectPr>
        </oleObject>
      </mc:Choice>
      <mc:Fallback>
        <oleObject shapeId="6146" progId="Visio.Drawing.11" r:id="rId5"/>
      </mc:Fallback>
    </mc:AlternateContent>
  </oleObjec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40" workbookViewId="0">
      <selection activeCell="B42" sqref="B42"/>
    </sheetView>
  </sheetViews>
  <sheetFormatPr defaultColWidth="9" defaultRowHeight="14.25"/>
  <sheetData/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12290" progId="Visio.Drawing.11" r:id="rId3">
          <objectPr defaultSize="0" r:id="rId4">
            <anchor moveWithCells="1" sizeWithCells="1">
              <from>
                <xdr:col>0</xdr:col>
                <xdr:colOff>635</xdr:colOff>
                <xdr:row>0</xdr:row>
                <xdr:rowOff>635</xdr:rowOff>
              </from>
              <to>
                <xdr:col>10</xdr:col>
                <xdr:colOff>640715</xdr:colOff>
                <xdr:row>28</xdr:row>
                <xdr:rowOff>127635</xdr:rowOff>
              </to>
            </anchor>
          </objectPr>
        </oleObject>
      </mc:Choice>
      <mc:Fallback>
        <oleObject shapeId="12290" progId="Visio.Drawing.11" r:id="rId3"/>
      </mc:Fallback>
    </mc:AlternateContent>
  </oleObjec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61"/>
  <sheetViews>
    <sheetView topLeftCell="A46" workbookViewId="0">
      <selection activeCell="S16" sqref="S16"/>
    </sheetView>
  </sheetViews>
  <sheetFormatPr defaultColWidth="9" defaultRowHeight="14.25"/>
  <sheetData>
    <row r="2" spans="3:3">
      <c r="C2" t="s">
        <v>193</v>
      </c>
    </row>
    <row r="38" spans="1:8">
      <c r="A38" s="1" t="s">
        <v>154</v>
      </c>
      <c r="B38" s="2" t="s">
        <v>155</v>
      </c>
      <c r="C38" s="2" t="s">
        <v>156</v>
      </c>
      <c r="D38" s="2" t="s">
        <v>157</v>
      </c>
      <c r="E38" s="2" t="s">
        <v>158</v>
      </c>
      <c r="F38" s="3" t="s">
        <v>159</v>
      </c>
      <c r="G38" s="3" t="s">
        <v>160</v>
      </c>
      <c r="H38" s="3" t="s">
        <v>161</v>
      </c>
    </row>
    <row r="39" spans="1:9">
      <c r="A39" s="4" t="s">
        <v>194</v>
      </c>
      <c r="B39" s="5"/>
      <c r="C39" s="5"/>
      <c r="D39" s="5"/>
      <c r="E39" s="5"/>
      <c r="F39" s="6"/>
      <c r="G39" s="6"/>
      <c r="H39" s="6"/>
      <c r="I39" s="5"/>
    </row>
    <row r="40" spans="1:9">
      <c r="A40" s="4">
        <v>24</v>
      </c>
      <c r="B40" s="5">
        <v>1.2</v>
      </c>
      <c r="C40" s="5">
        <v>1.3</v>
      </c>
      <c r="D40" s="5">
        <v>104</v>
      </c>
      <c r="E40" s="5">
        <f t="shared" ref="E40:E61" si="0">A40*B40</f>
        <v>28.8</v>
      </c>
      <c r="F40" s="6">
        <f t="shared" ref="F40:F61" si="1">C40*D40/9.55</f>
        <v>14.1570680628272</v>
      </c>
      <c r="G40" s="6">
        <f t="shared" ref="G40:G61" si="2">F40/E40</f>
        <v>0.491564863292612</v>
      </c>
      <c r="H40" s="6">
        <f t="shared" ref="H40:H61" si="3">C40/B40</f>
        <v>1.08333333333333</v>
      </c>
      <c r="I40" s="5"/>
    </row>
    <row r="41" spans="1:9">
      <c r="A41" s="4">
        <v>24</v>
      </c>
      <c r="B41" s="5">
        <v>1.4</v>
      </c>
      <c r="C41" s="5">
        <v>2.1</v>
      </c>
      <c r="D41" s="5">
        <v>103.5</v>
      </c>
      <c r="E41" s="5">
        <f t="shared" si="0"/>
        <v>33.6</v>
      </c>
      <c r="F41" s="6">
        <f t="shared" si="1"/>
        <v>22.7591623036649</v>
      </c>
      <c r="G41" s="6">
        <f t="shared" si="2"/>
        <v>0.677356020942409</v>
      </c>
      <c r="H41" s="6">
        <f t="shared" si="3"/>
        <v>1.5</v>
      </c>
      <c r="I41" s="5"/>
    </row>
    <row r="42" spans="1:9">
      <c r="A42" s="4">
        <v>24</v>
      </c>
      <c r="B42" s="5">
        <v>2.1</v>
      </c>
      <c r="C42" s="5">
        <v>4.8</v>
      </c>
      <c r="D42" s="5">
        <v>98</v>
      </c>
      <c r="E42" s="5">
        <f t="shared" si="0"/>
        <v>50.4</v>
      </c>
      <c r="F42" s="6">
        <f t="shared" si="1"/>
        <v>49.2565445026178</v>
      </c>
      <c r="G42" s="6">
        <f t="shared" si="2"/>
        <v>0.977312390924956</v>
      </c>
      <c r="H42" s="6">
        <f t="shared" si="3"/>
        <v>2.28571428571429</v>
      </c>
      <c r="I42" s="5"/>
    </row>
    <row r="43" spans="1:9">
      <c r="A43" s="4">
        <v>24</v>
      </c>
      <c r="B43" s="5">
        <v>3.4</v>
      </c>
      <c r="C43" s="5">
        <v>7.5</v>
      </c>
      <c r="D43" s="5">
        <v>97.8</v>
      </c>
      <c r="E43" s="5">
        <f t="shared" si="0"/>
        <v>81.6</v>
      </c>
      <c r="F43" s="6">
        <f t="shared" si="1"/>
        <v>76.8062827225131</v>
      </c>
      <c r="G43" s="6">
        <f t="shared" si="2"/>
        <v>0.94125346473668</v>
      </c>
      <c r="H43" s="6">
        <f t="shared" si="3"/>
        <v>2.20588235294118</v>
      </c>
      <c r="I43" s="5"/>
    </row>
    <row r="44" spans="1:9">
      <c r="A44" s="7">
        <v>24</v>
      </c>
      <c r="B44" s="8">
        <v>4.1</v>
      </c>
      <c r="C44" s="8">
        <v>9.9</v>
      </c>
      <c r="D44" s="8">
        <v>94.4</v>
      </c>
      <c r="E44" s="8">
        <f t="shared" si="0"/>
        <v>98.4</v>
      </c>
      <c r="F44" s="9">
        <f t="shared" si="1"/>
        <v>97.8596858638743</v>
      </c>
      <c r="G44" s="9">
        <f t="shared" si="2"/>
        <v>0.99450900268165</v>
      </c>
      <c r="H44" s="9">
        <f t="shared" si="3"/>
        <v>2.41463414634146</v>
      </c>
      <c r="I44" s="8"/>
    </row>
    <row r="45" spans="1:9">
      <c r="A45" s="4">
        <v>24</v>
      </c>
      <c r="B45" s="5">
        <v>5.6</v>
      </c>
      <c r="C45" s="5">
        <v>12.2</v>
      </c>
      <c r="D45" s="5">
        <v>92.6</v>
      </c>
      <c r="E45" s="5">
        <f t="shared" si="0"/>
        <v>134.4</v>
      </c>
      <c r="F45" s="6">
        <f t="shared" si="1"/>
        <v>118.295287958115</v>
      </c>
      <c r="G45" s="6">
        <f t="shared" si="2"/>
        <v>0.880173273497881</v>
      </c>
      <c r="H45" s="6">
        <f t="shared" si="3"/>
        <v>2.17857142857143</v>
      </c>
      <c r="I45" s="5"/>
    </row>
    <row r="46" spans="1:9">
      <c r="A46" s="4">
        <v>24</v>
      </c>
      <c r="B46" s="5">
        <v>6.1</v>
      </c>
      <c r="C46" s="5">
        <v>14.1</v>
      </c>
      <c r="D46" s="5">
        <v>90.1</v>
      </c>
      <c r="E46" s="5">
        <f t="shared" si="0"/>
        <v>146.4</v>
      </c>
      <c r="F46" s="6">
        <f t="shared" si="1"/>
        <v>133.02722513089</v>
      </c>
      <c r="G46" s="6">
        <f t="shared" si="2"/>
        <v>0.908655909364003</v>
      </c>
      <c r="H46" s="6">
        <f t="shared" si="3"/>
        <v>2.31147540983607</v>
      </c>
      <c r="I46" s="5"/>
    </row>
    <row r="47" spans="1:9">
      <c r="A47" s="4">
        <v>24</v>
      </c>
      <c r="B47" s="5">
        <v>7.7</v>
      </c>
      <c r="C47" s="5">
        <v>17.4</v>
      </c>
      <c r="D47" s="5">
        <v>87.2</v>
      </c>
      <c r="E47" s="5">
        <f t="shared" si="0"/>
        <v>184.8</v>
      </c>
      <c r="F47" s="6">
        <f t="shared" si="1"/>
        <v>158.877486910995</v>
      </c>
      <c r="G47" s="6">
        <f t="shared" si="2"/>
        <v>0.859726660773781</v>
      </c>
      <c r="H47" s="6">
        <f t="shared" si="3"/>
        <v>2.25974025974026</v>
      </c>
      <c r="I47" s="5"/>
    </row>
    <row r="48" spans="1:9">
      <c r="A48" s="4">
        <v>24</v>
      </c>
      <c r="B48" s="5">
        <v>8.9</v>
      </c>
      <c r="C48" s="5">
        <v>20.4</v>
      </c>
      <c r="D48" s="5">
        <v>84.3</v>
      </c>
      <c r="E48" s="5">
        <f t="shared" si="0"/>
        <v>213.6</v>
      </c>
      <c r="F48" s="6">
        <f t="shared" si="1"/>
        <v>180.075392670157</v>
      </c>
      <c r="G48" s="6">
        <f t="shared" si="2"/>
        <v>0.843049591152421</v>
      </c>
      <c r="H48" s="6">
        <f t="shared" si="3"/>
        <v>2.29213483146067</v>
      </c>
      <c r="I48" s="5"/>
    </row>
    <row r="49" spans="1:9">
      <c r="A49" s="4">
        <v>24</v>
      </c>
      <c r="B49" s="5">
        <v>11</v>
      </c>
      <c r="C49" s="5">
        <v>23.3</v>
      </c>
      <c r="D49" s="5">
        <v>81.7</v>
      </c>
      <c r="E49" s="5">
        <f t="shared" si="0"/>
        <v>264</v>
      </c>
      <c r="F49" s="6">
        <f t="shared" si="1"/>
        <v>199.330890052356</v>
      </c>
      <c r="G49" s="6">
        <f t="shared" si="2"/>
        <v>0.755041250198318</v>
      </c>
      <c r="H49" s="6">
        <f t="shared" si="3"/>
        <v>2.11818181818182</v>
      </c>
      <c r="I49" s="5"/>
    </row>
    <row r="50" spans="1:9">
      <c r="A50" s="10">
        <v>24</v>
      </c>
      <c r="B50" s="11">
        <v>13.8</v>
      </c>
      <c r="C50" s="11">
        <v>29.6</v>
      </c>
      <c r="D50" s="11">
        <v>75.2</v>
      </c>
      <c r="E50" s="11">
        <f t="shared" si="0"/>
        <v>331.2</v>
      </c>
      <c r="F50" s="12">
        <f t="shared" si="1"/>
        <v>233.080628272251</v>
      </c>
      <c r="G50" s="12">
        <f t="shared" si="2"/>
        <v>0.703745858309937</v>
      </c>
      <c r="H50" s="12">
        <f t="shared" si="3"/>
        <v>2.14492753623188</v>
      </c>
      <c r="I50" s="11"/>
    </row>
    <row r="51" spans="1:9">
      <c r="A51" s="13">
        <v>24</v>
      </c>
      <c r="B51" s="14">
        <v>14.2</v>
      </c>
      <c r="C51" s="14">
        <v>30</v>
      </c>
      <c r="D51" s="14">
        <v>67.2</v>
      </c>
      <c r="E51" s="14">
        <f t="shared" si="0"/>
        <v>340.8</v>
      </c>
      <c r="F51" s="15">
        <f t="shared" si="1"/>
        <v>211.099476439791</v>
      </c>
      <c r="G51" s="15">
        <f t="shared" si="2"/>
        <v>0.619423346360888</v>
      </c>
      <c r="H51" s="15">
        <f t="shared" si="3"/>
        <v>2.11267605633803</v>
      </c>
      <c r="I51" s="15">
        <f>AVERAGE(H42:H60)</f>
        <v>2.17748104611602</v>
      </c>
    </row>
    <row r="52" spans="1:9">
      <c r="A52" s="4">
        <v>24</v>
      </c>
      <c r="B52" s="11">
        <v>15.3</v>
      </c>
      <c r="C52" s="11">
        <v>32.2</v>
      </c>
      <c r="D52" s="11">
        <v>71.1</v>
      </c>
      <c r="E52" s="5">
        <f t="shared" si="0"/>
        <v>367.2</v>
      </c>
      <c r="F52" s="6">
        <f t="shared" si="1"/>
        <v>239.729842931937</v>
      </c>
      <c r="G52" s="6">
        <f t="shared" si="2"/>
        <v>0.652859049378914</v>
      </c>
      <c r="H52" s="6">
        <f t="shared" si="3"/>
        <v>2.10457516339869</v>
      </c>
      <c r="I52" s="18"/>
    </row>
    <row r="53" spans="1:9">
      <c r="A53" s="4">
        <v>24</v>
      </c>
      <c r="B53" s="5">
        <v>17.7</v>
      </c>
      <c r="C53" s="5">
        <v>36.9</v>
      </c>
      <c r="D53" s="5">
        <v>67.8</v>
      </c>
      <c r="E53" s="5">
        <f t="shared" si="0"/>
        <v>424.8</v>
      </c>
      <c r="F53" s="6">
        <f t="shared" si="1"/>
        <v>261.970680628272</v>
      </c>
      <c r="G53" s="6">
        <f t="shared" si="2"/>
        <v>0.616691809388588</v>
      </c>
      <c r="H53" s="6">
        <f t="shared" si="3"/>
        <v>2.08474576271186</v>
      </c>
      <c r="I53" s="5"/>
    </row>
    <row r="54" spans="1:9">
      <c r="A54" s="4">
        <v>24</v>
      </c>
      <c r="B54" s="5">
        <v>19.1</v>
      </c>
      <c r="C54" s="5">
        <v>41.7</v>
      </c>
      <c r="D54" s="5">
        <v>62.4</v>
      </c>
      <c r="E54" s="5">
        <f t="shared" si="0"/>
        <v>458.4</v>
      </c>
      <c r="F54" s="6">
        <f t="shared" si="1"/>
        <v>272.469109947644</v>
      </c>
      <c r="G54" s="6">
        <f t="shared" si="2"/>
        <v>0.594391601107426</v>
      </c>
      <c r="H54" s="6">
        <f t="shared" si="3"/>
        <v>2.18324607329843</v>
      </c>
      <c r="I54" s="5"/>
    </row>
    <row r="55" spans="1:9">
      <c r="A55" s="4">
        <v>24</v>
      </c>
      <c r="B55" s="5">
        <v>20.7</v>
      </c>
      <c r="C55" s="5">
        <v>45</v>
      </c>
      <c r="D55" s="5">
        <v>58.3</v>
      </c>
      <c r="E55" s="5">
        <f t="shared" si="0"/>
        <v>496.8</v>
      </c>
      <c r="F55" s="6">
        <f t="shared" si="1"/>
        <v>274.712041884817</v>
      </c>
      <c r="G55" s="6">
        <f t="shared" si="2"/>
        <v>0.552963047272175</v>
      </c>
      <c r="H55" s="6">
        <f t="shared" si="3"/>
        <v>2.17391304347826</v>
      </c>
      <c r="I55" s="5"/>
    </row>
    <row r="56" spans="1:9">
      <c r="A56" s="4">
        <v>24</v>
      </c>
      <c r="B56" s="5">
        <v>22.6</v>
      </c>
      <c r="C56" s="5">
        <v>48.7</v>
      </c>
      <c r="D56" s="5">
        <v>54.5</v>
      </c>
      <c r="E56" s="5">
        <f t="shared" si="0"/>
        <v>542.4</v>
      </c>
      <c r="F56" s="6">
        <f t="shared" si="1"/>
        <v>277.921465968586</v>
      </c>
      <c r="G56" s="6">
        <f t="shared" si="2"/>
        <v>0.512392083275417</v>
      </c>
      <c r="H56" s="6">
        <f t="shared" si="3"/>
        <v>2.15486725663717</v>
      </c>
      <c r="I56" s="5"/>
    </row>
    <row r="57" spans="1:9">
      <c r="A57" s="4">
        <v>24</v>
      </c>
      <c r="B57" s="5">
        <v>24</v>
      </c>
      <c r="C57" s="5">
        <v>51.1</v>
      </c>
      <c r="D57" s="5">
        <v>53.2</v>
      </c>
      <c r="E57" s="5">
        <f t="shared" si="0"/>
        <v>576</v>
      </c>
      <c r="F57" s="6">
        <f t="shared" si="1"/>
        <v>284.661780104712</v>
      </c>
      <c r="G57" s="6">
        <f t="shared" si="2"/>
        <v>0.494204479348458</v>
      </c>
      <c r="H57" s="6">
        <f t="shared" si="3"/>
        <v>2.12916666666667</v>
      </c>
      <c r="I57" s="5"/>
    </row>
    <row r="58" spans="1:9">
      <c r="A58" s="4">
        <v>24</v>
      </c>
      <c r="B58" s="5">
        <v>25.7</v>
      </c>
      <c r="C58" s="5">
        <v>54.1</v>
      </c>
      <c r="D58" s="5">
        <v>47.2</v>
      </c>
      <c r="E58" s="5">
        <f t="shared" si="0"/>
        <v>616.8</v>
      </c>
      <c r="F58" s="6">
        <f t="shared" si="1"/>
        <v>267.384293193717</v>
      </c>
      <c r="G58" s="6">
        <f t="shared" si="2"/>
        <v>0.433502420871786</v>
      </c>
      <c r="H58" s="6">
        <f t="shared" si="3"/>
        <v>2.10505836575875</v>
      </c>
      <c r="I58" s="5"/>
    </row>
    <row r="59" spans="1:9">
      <c r="A59" s="4">
        <v>24</v>
      </c>
      <c r="B59" s="5">
        <v>28.4</v>
      </c>
      <c r="C59" s="5">
        <v>58.4</v>
      </c>
      <c r="D59" s="5">
        <v>41.5</v>
      </c>
      <c r="E59" s="5">
        <f t="shared" si="0"/>
        <v>681.6</v>
      </c>
      <c r="F59" s="6">
        <f t="shared" si="1"/>
        <v>253.780104712042</v>
      </c>
      <c r="G59" s="6">
        <f t="shared" si="2"/>
        <v>0.372329965833395</v>
      </c>
      <c r="H59" s="6">
        <f t="shared" si="3"/>
        <v>2.05633802816901</v>
      </c>
      <c r="I59" s="5"/>
    </row>
    <row r="60" spans="1:9">
      <c r="A60" s="16">
        <v>24</v>
      </c>
      <c r="B60" s="17">
        <v>30.2</v>
      </c>
      <c r="C60" s="17">
        <v>62.1</v>
      </c>
      <c r="D60" s="17">
        <v>35.7</v>
      </c>
      <c r="E60" s="17">
        <f t="shared" si="0"/>
        <v>724.8</v>
      </c>
      <c r="F60" s="18">
        <f t="shared" si="1"/>
        <v>232.143455497382</v>
      </c>
      <c r="G60" s="18">
        <f t="shared" si="2"/>
        <v>0.320286224472106</v>
      </c>
      <c r="H60" s="18">
        <f t="shared" si="3"/>
        <v>2.05629139072848</v>
      </c>
      <c r="I60" s="5"/>
    </row>
    <row r="61" spans="1:9">
      <c r="A61" s="4">
        <v>24</v>
      </c>
      <c r="B61" s="5">
        <v>17.3</v>
      </c>
      <c r="C61" s="5">
        <v>62.1</v>
      </c>
      <c r="D61" s="5">
        <v>20</v>
      </c>
      <c r="E61" s="5">
        <f t="shared" si="0"/>
        <v>415.2</v>
      </c>
      <c r="F61" s="6">
        <f t="shared" si="1"/>
        <v>130.052356020942</v>
      </c>
      <c r="G61" s="6">
        <f t="shared" si="2"/>
        <v>0.313228217776836</v>
      </c>
      <c r="H61" s="6">
        <f t="shared" si="3"/>
        <v>3.58959537572254</v>
      </c>
      <c r="I61" s="5"/>
    </row>
  </sheetData>
  <pageMargins left="0.75" right="0.75" top="1" bottom="1" header="0.5" footer="0.5"/>
  <headerFooter/>
  <drawing r:id="rId1"/>
  <legacyDrawing r:id="rId2"/>
  <oleObjects>
    <mc:AlternateContent xmlns:mc="http://schemas.openxmlformats.org/markup-compatibility/2006">
      <mc:Choice Requires="x14">
        <oleObject shapeId="25602" progId="Visio.Drawing.11" r:id="rId3">
          <objectPr defaultSize="0" r:id="rId4">
            <anchor moveWithCells="1" sizeWithCells="1">
              <from>
                <xdr:col>0</xdr:col>
                <xdr:colOff>19050</xdr:colOff>
                <xdr:row>0</xdr:row>
                <xdr:rowOff>635</xdr:rowOff>
              </from>
              <to>
                <xdr:col>11</xdr:col>
                <xdr:colOff>209550</xdr:colOff>
                <xdr:row>32</xdr:row>
                <xdr:rowOff>90170</xdr:rowOff>
              </to>
            </anchor>
          </objectPr>
        </oleObject>
      </mc:Choice>
      <mc:Fallback>
        <oleObject shapeId="25602" progId="Visio.Drawing.11" r:id="rId3"/>
      </mc:Fallback>
    </mc:AlternateContent>
  </oleObjec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L32"/>
  <sheetViews>
    <sheetView workbookViewId="0">
      <selection activeCell="N34" sqref="N34"/>
    </sheetView>
  </sheetViews>
  <sheetFormatPr defaultColWidth="9" defaultRowHeight="14.25"/>
  <sheetData>
    <row r="32" spans="12:12">
      <c r="L32" t="s">
        <v>195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关节电机选型表</vt:lpstr>
      <vt:lpstr>3505-8</vt:lpstr>
      <vt:lpstr>3510-8</vt:lpstr>
      <vt:lpstr>3510-64</vt:lpstr>
      <vt:lpstr>4305-10</vt:lpstr>
      <vt:lpstr>4310-10-24V</vt:lpstr>
      <vt:lpstr>4310-10高压版48</vt:lpstr>
      <vt:lpstr>4310-36</vt:lpstr>
      <vt:lpstr>GIM4315-8</vt:lpstr>
      <vt:lpstr>6010-6</vt:lpstr>
      <vt:lpstr>6010-36</vt:lpstr>
      <vt:lpstr>GIM6010-48</vt:lpstr>
      <vt:lpstr>8108-6</vt:lpstr>
      <vt:lpstr>8108-8</vt:lpstr>
      <vt:lpstr>8108-9</vt:lpstr>
      <vt:lpstr>8108-36</vt:lpstr>
      <vt:lpstr>8108-48</vt:lpstr>
      <vt:lpstr>8115-6</vt:lpstr>
      <vt:lpstr>8115-9</vt:lpstr>
      <vt:lpstr>8115-36</vt:lpstr>
      <vt:lpstr>10015-9</vt:lpstr>
      <vt:lpstr>10015-9-24V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青口十日</cp:lastModifiedBy>
  <dcterms:created xsi:type="dcterms:W3CDTF">2015-06-05T18:19:00Z</dcterms:created>
  <dcterms:modified xsi:type="dcterms:W3CDTF">2025-07-31T09:19:48Z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A305876621D44C439AC94FB6F3CAC951_13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